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БЮДЖЕТА'!$14:$14</definedName>
  </definedNames>
  <calcPr fullCalcOnLoad="1"/>
</workbook>
</file>

<file path=xl/sharedStrings.xml><?xml version="1.0" encoding="utf-8"?>
<sst xmlns="http://schemas.openxmlformats.org/spreadsheetml/2006/main" count="291" uniqueCount="209">
  <si>
    <t>Наименование показателя</t>
  </si>
  <si>
    <t>Ц.ст.</t>
  </si>
  <si>
    <t>#Н/Д</t>
  </si>
  <si>
    <t>000</t>
  </si>
  <si>
    <t>0000000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</si>
  <si>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</si>
  <si>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</si>
  <si>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</si>
  <si>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</si>
  <si>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</si>
  <si>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</si>
  <si>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</si>
  <si>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</si>
  <si>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</si>
  <si>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</si>
  <si>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</si>
  <si>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</si>
  <si>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</si>
  <si>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0700000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</si>
  <si>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</si>
  <si>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</si>
  <si>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</si>
  <si>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</si>
  <si>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</si>
  <si>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</si>
  <si>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</si>
  <si>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</si>
  <si>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</si>
  <si>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</si>
  <si>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</si>
  <si>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</si>
  <si>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МП"Профилактика терроризма и противодействие экстремизму на территории ММР в 2011-2015гг."</t>
  </si>
  <si>
    <t>МП"Обеспечение содержания, ремонта автомобильных дорог, мест общего пользования и сооружений на них ММР на 2012-2014 годы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</si>
  <si>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</si>
  <si>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</si>
  <si>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</si>
  <si>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</si>
  <si>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</si>
  <si>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</si>
  <si>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МП"Развитие физической культуры и спорта ММР на 2006-2015 годы"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</si>
  <si>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</si>
  <si>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</si>
  <si>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</si>
  <si>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</si>
  <si>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</si>
  <si>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</si>
  <si>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</si>
  <si>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</si>
  <si>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</si>
  <si>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</si>
  <si>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</si>
  <si>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</si>
  <si>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</si>
  <si>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</si>
  <si>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</si>
  <si>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</si>
  <si>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</si>
  <si>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</si>
  <si>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</si>
  <si>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</si>
  <si>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</si>
  <si>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МП"Профилактика правонарушений в ММР в 2014-2016гг."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</si>
  <si>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</si>
  <si>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</si>
  <si>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</si>
  <si>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</si>
  <si>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</si>
  <si>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</si>
  <si>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</si>
  <si>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</si>
  <si>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</si>
  <si>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</si>
  <si>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</si>
  <si>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</si>
  <si>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</si>
  <si>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</si>
  <si>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</si>
  <si>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</si>
  <si>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</si>
  <si>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</si>
  <si>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</si>
  <si>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</si>
  <si>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</si>
  <si>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</si>
  <si>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</si>
  <si>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0200000</t>
  </si>
  <si>
    <t>Обеспечение деятельности районных бюджетных муниципальных учреждений</t>
  </si>
  <si>
    <t>0200169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</si>
  <si>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</si>
  <si>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</si>
  <si>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</si>
  <si>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</si>
  <si>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</si>
  <si>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</si>
  <si>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</si>
  <si>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</si>
  <si>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</si>
  <si>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</si>
  <si>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</si>
  <si>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</si>
  <si>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</si>
  <si>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</si>
  <si>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</si>
  <si>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</si>
  <si>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</si>
  <si>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</si>
  <si>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</si>
  <si>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</si>
  <si>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</si>
  <si>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</si>
  <si>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МДС"Доступная среда для инвалидов ММР на 2013-2015 годы"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</si>
  <si>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</si>
  <si>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</si>
  <si>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</si>
  <si>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</si>
  <si>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</si>
  <si>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</si>
  <si>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</si>
  <si>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</si>
  <si>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</si>
  <si>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</si>
  <si>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</si>
  <si>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</si>
  <si>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</si>
  <si>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</si>
  <si>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</si>
  <si>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МП "Развития образования ММР на 2013-2015 годы"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</si>
  <si>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</si>
  <si>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</si>
  <si>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</si>
  <si>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</si>
  <si>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</si>
  <si>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</si>
  <si>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</si>
  <si>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</si>
  <si>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</si>
  <si>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</si>
  <si>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</si>
  <si>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</si>
  <si>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</si>
  <si>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</si>
  <si>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</si>
  <si>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</si>
  <si>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</si>
  <si>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</si>
  <si>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</si>
  <si>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</si>
  <si>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</si>
  <si>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</si>
  <si>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</si>
  <si>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</si>
  <si>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</si>
  <si>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</si>
  <si>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</si>
  <si>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</si>
  <si>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</si>
  <si>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районного бюджета на 2014 год по финансовому обеспечению муниципальных программ Михайловского муниципального района и непрограммным направлениям деятельности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</si>
  <si>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</si>
  <si>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</si>
  <si>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</si>
  <si>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</si>
  <si>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</si>
  <si>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9999312</t>
  </si>
  <si>
    <t>№ ____ от ____________</t>
  </si>
  <si>
    <t>Развитие МТБ бюджетных дошкольных образовательных муниципальных учреждений</t>
  </si>
  <si>
    <t>0321169</t>
  </si>
  <si>
    <t>0600000</t>
  </si>
  <si>
    <t>0600060</t>
  </si>
  <si>
    <t>0600061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</si>
  <si>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</si>
  <si>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</si>
  <si>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МП"Обеспечение жилье молодых семей ММР на 2013-2015 годы"</t>
  </si>
  <si>
    <t>Субсидии из районного бюджета гражданам на приобретение жилья</t>
  </si>
  <si>
    <t>951</t>
  </si>
  <si>
    <t>0100000</t>
  </si>
  <si>
    <t>0100064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</si>
  <si>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</si>
  <si>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</si>
  <si>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</si>
  <si>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МП"Развитие муниципальной службы ММР в 2013-2015 годах"</t>
  </si>
  <si>
    <t>Мероприятия администрации Михайловского муниципального района по развитию муниципальной службы ММР</t>
  </si>
  <si>
    <t>0400060</t>
  </si>
  <si>
    <t>0400000</t>
  </si>
  <si>
    <t xml:space="preserve">"Приложение 14 к решению </t>
  </si>
  <si>
    <t>№ 503 от 26.12.2013г."</t>
  </si>
  <si>
    <t xml:space="preserve">Приложение 5 к решению </t>
  </si>
  <si>
    <t>Судебная система</t>
  </si>
  <si>
    <t>Составление (изменение) списков кандидатов в присяжные заседатели федеральных судов</t>
  </si>
  <si>
    <t>9995120</t>
  </si>
  <si>
    <t>Подпрограмма "Противопожарная безопасность образовательных учреждений ММР на период 2013-2015 годы"</t>
  </si>
  <si>
    <t>Противопожарная безопасность в дошкольных образовательных учреждениях</t>
  </si>
  <si>
    <t>0340000</t>
  </si>
  <si>
    <t>0346169</t>
  </si>
  <si>
    <t>Развитие МТБ бюджетных общеобразовательных муниципальных учреждений</t>
  </si>
  <si>
    <t>0311169</t>
  </si>
  <si>
    <t>Публичные нормативные социальные выплаты гражданам</t>
  </si>
  <si>
    <t>0359308</t>
  </si>
  <si>
    <t>9990920</t>
  </si>
  <si>
    <t>Расходы, связанные с исполнением судебных решений</t>
  </si>
  <si>
    <t>МП развития дополнительного образования в сфере культуры и искусства ММР</t>
  </si>
  <si>
    <t>МП "Комплексные меры по противодействию употреблению наркотиков в Михайловском муниципальном районе на 2011-2015гг."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</si>
  <si>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</si>
  <si>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</si>
  <si>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</si>
  <si>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</si>
  <si>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Капитальный ремонт и ремонт автомобильных дорог общего пользования населенных пунктов</t>
  </si>
  <si>
    <t>1109239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</si>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</sst>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</numFmts>
  <fonts count="3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 horizontal="left" wrapText="1"/>
    </xf>
    <xf numFmtId="0" fontId="4" fillId="24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top" wrapText="1"/>
    </xf>
    <xf numFmtId="49" fontId="2" fillId="25" borderId="10" xfId="0" applyNumberFormat="1" applyFont="1" applyFill="1" applyBorder="1" applyAlignment="1">
      <alignment horizontal="center" vertical="center" shrinkToFit="1"/>
    </xf>
    <xf numFmtId="4" fontId="2" fillId="25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center" shrinkToFit="1"/>
    </xf>
    <xf numFmtId="4" fontId="2" fillId="22" borderId="10" xfId="0" applyNumberFormat="1" applyFont="1" applyFill="1" applyBorder="1" applyAlignment="1">
      <alignment horizontal="center" vertical="center" shrinkToFit="1"/>
    </xf>
    <xf numFmtId="49" fontId="8" fillId="22" borderId="10" xfId="0" applyNumberFormat="1" applyFont="1" applyFill="1" applyBorder="1" applyAlignment="1">
      <alignment horizontal="center" vertical="center" shrinkToFit="1"/>
    </xf>
    <xf numFmtId="4" fontId="8" fillId="22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horizontal="center" vertical="top" wrapText="1"/>
    </xf>
    <xf numFmtId="4" fontId="5" fillId="20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22" borderId="10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/>
    </xf>
    <xf numFmtId="0" fontId="4" fillId="24" borderId="11" xfId="0" applyFont="1" applyFill="1" applyBorder="1" applyAlignment="1">
      <alignment horizontal="center" vertical="center" wrapText="1"/>
    </xf>
    <xf numFmtId="4" fontId="5" fillId="20" borderId="11" xfId="0" applyNumberFormat="1" applyFont="1" applyFill="1" applyBorder="1" applyAlignment="1">
      <alignment horizontal="center" vertical="center" shrinkToFit="1"/>
    </xf>
    <xf numFmtId="4" fontId="2" fillId="22" borderId="11" xfId="0" applyNumberFormat="1" applyFont="1" applyFill="1" applyBorder="1" applyAlignment="1">
      <alignment horizontal="center" vertical="center" shrinkToFit="1"/>
    </xf>
    <xf numFmtId="4" fontId="2" fillId="25" borderId="11" xfId="0" applyNumberFormat="1" applyFont="1" applyFill="1" applyBorder="1" applyAlignment="1">
      <alignment horizontal="center" vertical="center" shrinkToFit="1"/>
    </xf>
    <xf numFmtId="4" fontId="11" fillId="24" borderId="12" xfId="0" applyNumberFormat="1" applyFont="1" applyFill="1" applyBorder="1" applyAlignment="1">
      <alignment horizontal="center" vertical="center" wrapText="1"/>
    </xf>
    <xf numFmtId="4" fontId="5" fillId="20" borderId="13" xfId="0" applyNumberFormat="1" applyFont="1" applyFill="1" applyBorder="1" applyAlignment="1">
      <alignment horizontal="center" vertical="center" shrinkToFit="1"/>
    </xf>
    <xf numFmtId="0" fontId="2" fillId="22" borderId="14" xfId="0" applyFont="1" applyFill="1" applyBorder="1" applyAlignment="1">
      <alignment vertical="top" wrapText="1"/>
    </xf>
    <xf numFmtId="4" fontId="2" fillId="22" borderId="13" xfId="0" applyNumberFormat="1" applyFont="1" applyFill="1" applyBorder="1" applyAlignment="1">
      <alignment horizontal="center" vertical="center" shrinkToFit="1"/>
    </xf>
    <xf numFmtId="4" fontId="8" fillId="22" borderId="13" xfId="0" applyNumberFormat="1" applyFont="1" applyFill="1" applyBorder="1" applyAlignment="1">
      <alignment horizontal="center" vertical="center" shrinkToFit="1"/>
    </xf>
    <xf numFmtId="4" fontId="2" fillId="25" borderId="13" xfId="0" applyNumberFormat="1" applyFont="1" applyFill="1" applyBorder="1" applyAlignment="1">
      <alignment horizontal="center" vertical="center" shrinkToFit="1"/>
    </xf>
    <xf numFmtId="4" fontId="5" fillId="26" borderId="0" xfId="0" applyNumberFormat="1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wrapText="1"/>
    </xf>
    <xf numFmtId="4" fontId="5" fillId="20" borderId="15" xfId="0" applyNumberFormat="1" applyFont="1" applyFill="1" applyBorder="1" applyAlignment="1">
      <alignment horizontal="center" vertical="center" shrinkToFit="1"/>
    </xf>
    <xf numFmtId="4" fontId="2" fillId="22" borderId="15" xfId="0" applyNumberFormat="1" applyFont="1" applyFill="1" applyBorder="1" applyAlignment="1">
      <alignment horizontal="center" vertical="center" shrinkToFit="1"/>
    </xf>
    <xf numFmtId="4" fontId="2" fillId="25" borderId="15" xfId="0" applyNumberFormat="1" applyFont="1" applyFill="1" applyBorder="1" applyAlignment="1">
      <alignment horizontal="center" vertical="center" shrinkToFit="1"/>
    </xf>
    <xf numFmtId="4" fontId="2" fillId="4" borderId="15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right"/>
    </xf>
    <xf numFmtId="0" fontId="3" fillId="24" borderId="17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25" borderId="18" xfId="0" applyNumberFormat="1" applyFont="1" applyFill="1" applyBorder="1" applyAlignment="1">
      <alignment horizontal="center" vertical="center" shrinkToFit="1"/>
    </xf>
    <xf numFmtId="4" fontId="11" fillId="24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24" borderId="20" xfId="0" applyNumberFormat="1" applyFont="1" applyFill="1" applyBorder="1" applyAlignment="1">
      <alignment horizontal="center" vertical="center" wrapText="1"/>
    </xf>
    <xf numFmtId="168" fontId="11" fillId="24" borderId="21" xfId="0" applyNumberFormat="1" applyFont="1" applyFill="1" applyBorder="1" applyAlignment="1">
      <alignment horizontal="center" vertical="center" wrapText="1"/>
    </xf>
    <xf numFmtId="168" fontId="8" fillId="22" borderId="15" xfId="0" applyNumberFormat="1" applyFont="1" applyFill="1" applyBorder="1" applyAlignment="1">
      <alignment horizontal="center" vertical="center" shrinkToFit="1"/>
    </xf>
    <xf numFmtId="168" fontId="2" fillId="25" borderId="13" xfId="0" applyNumberFormat="1" applyFont="1" applyFill="1" applyBorder="1" applyAlignment="1">
      <alignment horizontal="center" vertical="center" shrinkToFit="1"/>
    </xf>
    <xf numFmtId="168" fontId="2" fillId="25" borderId="22" xfId="0" applyNumberFormat="1" applyFont="1" applyFill="1" applyBorder="1" applyAlignment="1">
      <alignment horizontal="center" vertical="center" wrapText="1"/>
    </xf>
    <xf numFmtId="168" fontId="2" fillId="22" borderId="15" xfId="0" applyNumberFormat="1" applyFont="1" applyFill="1" applyBorder="1" applyAlignment="1">
      <alignment horizontal="center" vertical="center" wrapText="1" shrinkToFit="1"/>
    </xf>
    <xf numFmtId="168" fontId="8" fillId="22" borderId="15" xfId="0" applyNumberFormat="1" applyFont="1" applyFill="1" applyBorder="1" applyAlignment="1">
      <alignment horizontal="center" vertical="center" wrapText="1" shrinkToFit="1"/>
    </xf>
    <xf numFmtId="168" fontId="2" fillId="25" borderId="15" xfId="0" applyNumberFormat="1" applyFont="1" applyFill="1" applyBorder="1" applyAlignment="1">
      <alignment horizontal="center" vertical="center" wrapText="1" shrinkToFit="1"/>
    </xf>
    <xf numFmtId="168" fontId="8" fillId="22" borderId="13" xfId="0" applyNumberFormat="1" applyFont="1" applyFill="1" applyBorder="1" applyAlignment="1">
      <alignment horizontal="center" vertical="center" shrinkToFit="1"/>
    </xf>
    <xf numFmtId="168" fontId="5" fillId="20" borderId="15" xfId="0" applyNumberFormat="1" applyFont="1" applyFill="1" applyBorder="1" applyAlignment="1">
      <alignment horizontal="center" vertical="center" wrapText="1" shrinkToFit="1"/>
    </xf>
    <xf numFmtId="168" fontId="2" fillId="25" borderId="18" xfId="0" applyNumberFormat="1" applyFont="1" applyFill="1" applyBorder="1" applyAlignment="1">
      <alignment horizontal="center" vertical="center" wrapText="1"/>
    </xf>
    <xf numFmtId="168" fontId="5" fillId="26" borderId="0" xfId="0" applyNumberFormat="1" applyFont="1" applyFill="1" applyBorder="1" applyAlignment="1">
      <alignment horizontal="center" vertical="center" wrapText="1" shrinkToFit="1"/>
    </xf>
    <xf numFmtId="4" fontId="5" fillId="20" borderId="18" xfId="0" applyNumberFormat="1" applyFont="1" applyFill="1" applyBorder="1" applyAlignment="1">
      <alignment horizontal="center" vertical="center" shrinkToFit="1"/>
    </xf>
    <xf numFmtId="0" fontId="2" fillId="25" borderId="10" xfId="0" applyFont="1" applyFill="1" applyBorder="1" applyAlignment="1">
      <alignment horizontal="left" vertical="top" wrapText="1"/>
    </xf>
    <xf numFmtId="168" fontId="2" fillId="25" borderId="18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4" borderId="18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vertical="top" wrapText="1"/>
    </xf>
    <xf numFmtId="0" fontId="2" fillId="26" borderId="10" xfId="0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 shrinkToFit="1"/>
    </xf>
    <xf numFmtId="0" fontId="2" fillId="26" borderId="11" xfId="0" applyFont="1" applyFill="1" applyBorder="1" applyAlignment="1">
      <alignment horizontal="left" vertical="top" wrapText="1"/>
    </xf>
    <xf numFmtId="49" fontId="5" fillId="26" borderId="10" xfId="0" applyNumberFormat="1" applyFont="1" applyFill="1" applyBorder="1" applyAlignment="1">
      <alignment horizontal="center" vertical="center" shrinkToFit="1"/>
    </xf>
    <xf numFmtId="4" fontId="2" fillId="26" borderId="10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left" vertical="top" wrapText="1"/>
    </xf>
    <xf numFmtId="49" fontId="2" fillId="26" borderId="15" xfId="0" applyNumberFormat="1" applyFont="1" applyFill="1" applyBorder="1" applyAlignment="1">
      <alignment horizontal="center" vertical="center" shrinkToFit="1"/>
    </xf>
    <xf numFmtId="49" fontId="2" fillId="22" borderId="15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horizontal="left" vertical="top" wrapText="1"/>
    </xf>
    <xf numFmtId="0" fontId="2" fillId="26" borderId="11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left" vertical="top" wrapText="1"/>
    </xf>
    <xf numFmtId="0" fontId="4" fillId="24" borderId="23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9" fontId="11" fillId="4" borderId="26" xfId="0" applyNumberFormat="1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4" fontId="11" fillId="4" borderId="12" xfId="0" applyNumberFormat="1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top" wrapText="1"/>
    </xf>
    <xf numFmtId="0" fontId="2" fillId="25" borderId="10" xfId="0" applyFont="1" applyFill="1" applyBorder="1" applyAlignment="1">
      <alignment horizontal="center" wrapText="1"/>
    </xf>
    <xf numFmtId="0" fontId="8" fillId="26" borderId="10" xfId="0" applyFont="1" applyFill="1" applyBorder="1" applyAlignment="1">
      <alignment horizontal="center" vertical="center" wrapText="1"/>
    </xf>
    <xf numFmtId="0" fontId="2" fillId="26" borderId="10" xfId="0" applyNumberFormat="1" applyFont="1" applyFill="1" applyBorder="1" applyAlignment="1">
      <alignment horizontal="left" vertical="top" wrapText="1"/>
    </xf>
    <xf numFmtId="0" fontId="2" fillId="26" borderId="10" xfId="0" applyNumberFormat="1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vertical="top" wrapText="1"/>
    </xf>
    <xf numFmtId="0" fontId="4" fillId="24" borderId="25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49" fontId="6" fillId="7" borderId="10" xfId="0" applyNumberFormat="1" applyFont="1" applyFill="1" applyBorder="1" applyAlignment="1">
      <alignment horizontal="center" vertical="center" wrapText="1"/>
    </xf>
    <xf numFmtId="2" fontId="6" fillId="7" borderId="10" xfId="0" applyNumberFormat="1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left" vertical="top" wrapText="1"/>
    </xf>
    <xf numFmtId="49" fontId="6" fillId="7" borderId="28" xfId="0" applyNumberFormat="1" applyFont="1" applyFill="1" applyBorder="1" applyAlignment="1">
      <alignment horizontal="center" vertical="center" wrapText="1"/>
    </xf>
    <xf numFmtId="49" fontId="6" fillId="7" borderId="28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vertical="top" wrapText="1" shrinkToFit="1"/>
    </xf>
    <xf numFmtId="0" fontId="2" fillId="26" borderId="10" xfId="0" applyFont="1" applyFill="1" applyBorder="1" applyAlignment="1">
      <alignment horizontal="center" vertical="center" wrapText="1" shrinkToFit="1"/>
    </xf>
    <xf numFmtId="0" fontId="2" fillId="26" borderId="14" xfId="0" applyFont="1" applyFill="1" applyBorder="1" applyAlignment="1">
      <alignment vertical="top" wrapText="1"/>
    </xf>
    <xf numFmtId="4" fontId="2" fillId="26" borderId="13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shrinkToFit="1"/>
    </xf>
    <xf numFmtId="4" fontId="2" fillId="4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center" wrapText="1"/>
    </xf>
    <xf numFmtId="2" fontId="2" fillId="22" borderId="10" xfId="0" applyNumberFormat="1" applyFont="1" applyFill="1" applyBorder="1" applyAlignment="1">
      <alignment horizontal="center" vertical="center" wrapText="1"/>
    </xf>
    <xf numFmtId="4" fontId="2" fillId="22" borderId="10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2" fontId="2" fillId="4" borderId="10" xfId="0" applyNumberFormat="1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 wrapText="1"/>
    </xf>
    <xf numFmtId="2" fontId="2" fillId="26" borderId="10" xfId="0" applyNumberFormat="1" applyFont="1" applyFill="1" applyBorder="1" applyAlignment="1">
      <alignment horizontal="center" vertical="center" wrapText="1"/>
    </xf>
    <xf numFmtId="4" fontId="2" fillId="26" borderId="10" xfId="0" applyNumberFormat="1" applyFont="1" applyFill="1" applyBorder="1" applyAlignment="1">
      <alignment horizontal="center" vertical="center" wrapText="1"/>
    </xf>
    <xf numFmtId="4" fontId="8" fillId="22" borderId="18" xfId="0" applyNumberFormat="1" applyFont="1" applyFill="1" applyBorder="1" applyAlignment="1">
      <alignment horizontal="center" vertical="center" shrinkToFit="1"/>
    </xf>
    <xf numFmtId="4" fontId="8" fillId="22" borderId="15" xfId="0" applyNumberFormat="1" applyFont="1" applyFill="1" applyBorder="1" applyAlignment="1">
      <alignment horizontal="center" vertical="center" shrinkToFit="1"/>
    </xf>
    <xf numFmtId="168" fontId="8" fillId="22" borderId="18" xfId="0" applyNumberFormat="1" applyFont="1" applyFill="1" applyBorder="1" applyAlignment="1">
      <alignment horizontal="center" vertical="center" wrapText="1" shrinkToFit="1"/>
    </xf>
    <xf numFmtId="169" fontId="2" fillId="26" borderId="10" xfId="0" applyNumberFormat="1" applyFont="1" applyFill="1" applyBorder="1" applyAlignment="1">
      <alignment horizontal="center" vertical="center" shrinkToFit="1"/>
    </xf>
    <xf numFmtId="169" fontId="2" fillId="22" borderId="10" xfId="0" applyNumberFormat="1" applyFont="1" applyFill="1" applyBorder="1" applyAlignment="1">
      <alignment horizontal="center" vertical="center" shrinkToFit="1"/>
    </xf>
    <xf numFmtId="169" fontId="6" fillId="7" borderId="10" xfId="0" applyNumberFormat="1" applyFont="1" applyFill="1" applyBorder="1" applyAlignment="1">
      <alignment horizontal="center" vertical="center" shrinkToFit="1"/>
    </xf>
    <xf numFmtId="169" fontId="6" fillId="4" borderId="10" xfId="0" applyNumberFormat="1" applyFont="1" applyFill="1" applyBorder="1" applyAlignment="1">
      <alignment horizontal="center" vertical="center" shrinkToFit="1"/>
    </xf>
    <xf numFmtId="169" fontId="5" fillId="26" borderId="0" xfId="0" applyNumberFormat="1" applyFont="1" applyFill="1" applyBorder="1" applyAlignment="1">
      <alignment horizontal="center" vertical="center" shrinkToFit="1"/>
    </xf>
    <xf numFmtId="0" fontId="2" fillId="25" borderId="11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169" fontId="11" fillId="4" borderId="12" xfId="0" applyNumberFormat="1" applyFont="1" applyFill="1" applyBorder="1" applyAlignment="1">
      <alignment horizontal="center" vertical="center" wrapText="1"/>
    </xf>
    <xf numFmtId="0" fontId="30" fillId="26" borderId="0" xfId="0" applyFont="1" applyFill="1" applyAlignment="1">
      <alignment wrapText="1"/>
    </xf>
    <xf numFmtId="169" fontId="6" fillId="7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41"/>
  <sheetViews>
    <sheetView showGridLines="0" tabSelected="1" zoomScalePageLayoutView="0" workbookViewId="0" topLeftCell="A133">
      <selection activeCell="A99" sqref="A99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10.75390625" style="2" customWidth="1"/>
    <col min="4" max="4" width="0" style="2" hidden="1" customWidth="1"/>
    <col min="5" max="5" width="18.25390625" style="2" customWidth="1"/>
    <col min="6" max="21" width="0" style="2" hidden="1" customWidth="1"/>
    <col min="22" max="22" width="14.875" style="41" hidden="1" customWidth="1"/>
    <col min="23" max="23" width="11.875" style="36" hidden="1" customWidth="1"/>
    <col min="24" max="16384" width="9.125" style="2" customWidth="1"/>
  </cols>
  <sheetData>
    <row r="2" spans="2:21" ht="18.75">
      <c r="B2" s="125" t="s">
        <v>185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</row>
    <row r="3" spans="2:21" ht="32.25" customHeight="1">
      <c r="B3" s="126" t="s">
        <v>159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2:21" ht="18.75">
      <c r="B4" s="127" t="s">
        <v>163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61"/>
    </row>
    <row r="6" spans="2:23" ht="18.75">
      <c r="B6" s="125" t="s">
        <v>183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61"/>
      <c r="W6" s="2"/>
    </row>
    <row r="7" spans="2:23" ht="34.5" customHeight="1">
      <c r="B7" s="126" t="s">
        <v>159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62"/>
      <c r="W7" s="2"/>
    </row>
    <row r="8" spans="2:23" ht="18.75">
      <c r="B8" s="127" t="s">
        <v>184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61"/>
      <c r="V8" s="2"/>
      <c r="W8" s="2"/>
    </row>
    <row r="9" spans="2:23" ht="12.75">
      <c r="B9" s="2"/>
      <c r="V9" s="2"/>
      <c r="W9" s="2"/>
    </row>
    <row r="10" spans="2:23" ht="12.75">
      <c r="B10" s="2"/>
      <c r="V10" s="2"/>
      <c r="W10" s="2"/>
    </row>
    <row r="11" spans="1:23" ht="30.75" customHeight="1">
      <c r="A11" s="130" t="s">
        <v>30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V11" s="2"/>
      <c r="W11" s="2"/>
    </row>
    <row r="12" spans="1:23" ht="57" customHeight="1">
      <c r="A12" s="129" t="s">
        <v>156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V12" s="2"/>
      <c r="W12" s="2"/>
    </row>
    <row r="13" spans="1:23" ht="16.5" thickBot="1">
      <c r="A13" s="39"/>
      <c r="B13" s="39"/>
      <c r="C13" s="39"/>
      <c r="D13" s="39"/>
      <c r="E13" s="39" t="s">
        <v>157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W13" s="44" t="s">
        <v>27</v>
      </c>
    </row>
    <row r="14" spans="1:23" ht="48" thickBot="1">
      <c r="A14" s="92" t="s">
        <v>0</v>
      </c>
      <c r="B14" s="92" t="s">
        <v>20</v>
      </c>
      <c r="C14" s="92" t="s">
        <v>1</v>
      </c>
      <c r="D14" s="76" t="s">
        <v>2</v>
      </c>
      <c r="E14" s="92" t="s">
        <v>6</v>
      </c>
      <c r="F14" s="20" t="s">
        <v>6</v>
      </c>
      <c r="G14" s="4" t="s">
        <v>6</v>
      </c>
      <c r="H14" s="4" t="s">
        <v>6</v>
      </c>
      <c r="I14" s="4" t="s">
        <v>6</v>
      </c>
      <c r="J14" s="4" t="s">
        <v>6</v>
      </c>
      <c r="K14" s="4" t="s">
        <v>6</v>
      </c>
      <c r="L14" s="4" t="s">
        <v>6</v>
      </c>
      <c r="M14" s="4" t="s">
        <v>6</v>
      </c>
      <c r="N14" s="4" t="s">
        <v>6</v>
      </c>
      <c r="O14" s="4" t="s">
        <v>6</v>
      </c>
      <c r="P14" s="4" t="s">
        <v>6</v>
      </c>
      <c r="Q14" s="4" t="s">
        <v>6</v>
      </c>
      <c r="R14" s="4" t="s">
        <v>6</v>
      </c>
      <c r="S14" s="4" t="s">
        <v>6</v>
      </c>
      <c r="T14" s="4" t="s">
        <v>6</v>
      </c>
      <c r="U14" s="31" t="s">
        <v>6</v>
      </c>
      <c r="V14" s="45" t="s">
        <v>29</v>
      </c>
      <c r="W14" s="37" t="s">
        <v>28</v>
      </c>
    </row>
    <row r="15" spans="1:23" ht="25.5" customHeight="1" thickBot="1">
      <c r="A15" s="93" t="s">
        <v>158</v>
      </c>
      <c r="B15" s="94" t="s">
        <v>3</v>
      </c>
      <c r="C15" s="94" t="s">
        <v>4</v>
      </c>
      <c r="D15" s="95"/>
      <c r="E15" s="133">
        <f>E19+E22+E47+E54+E58+E62+E66+E70+E73+E76+E79+E82+E89+E16+E50+E44</f>
        <v>409760.183</v>
      </c>
      <c r="F15" s="77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9"/>
      <c r="W15" s="80"/>
    </row>
    <row r="16" spans="1:23" ht="19.5" customHeight="1" thickBot="1">
      <c r="A16" s="106" t="s">
        <v>171</v>
      </c>
      <c r="B16" s="107" t="s">
        <v>173</v>
      </c>
      <c r="C16" s="107" t="s">
        <v>174</v>
      </c>
      <c r="D16" s="108"/>
      <c r="E16" s="109">
        <f>E17</f>
        <v>955</v>
      </c>
      <c r="F16" s="77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9"/>
      <c r="W16" s="80"/>
    </row>
    <row r="17" spans="1:23" ht="18" customHeight="1" thickBot="1">
      <c r="A17" s="84" t="s">
        <v>21</v>
      </c>
      <c r="B17" s="110" t="s">
        <v>173</v>
      </c>
      <c r="C17" s="110" t="s">
        <v>174</v>
      </c>
      <c r="D17" s="111"/>
      <c r="E17" s="112">
        <f>E18</f>
        <v>955</v>
      </c>
      <c r="F17" s="77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9"/>
      <c r="W17" s="80"/>
    </row>
    <row r="18" spans="1:23" ht="25.5" customHeight="1" thickBot="1">
      <c r="A18" s="70" t="s">
        <v>172</v>
      </c>
      <c r="B18" s="113" t="s">
        <v>173</v>
      </c>
      <c r="C18" s="113" t="s">
        <v>175</v>
      </c>
      <c r="D18" s="114"/>
      <c r="E18" s="115">
        <v>955</v>
      </c>
      <c r="F18" s="77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9"/>
      <c r="W18" s="80"/>
    </row>
    <row r="19" spans="1:23" ht="32.25" thickBot="1">
      <c r="A19" s="13" t="s">
        <v>199</v>
      </c>
      <c r="B19" s="16">
        <v>951</v>
      </c>
      <c r="C19" s="9" t="s">
        <v>85</v>
      </c>
      <c r="D19" s="9"/>
      <c r="E19" s="10">
        <f>E20</f>
        <v>9331.8</v>
      </c>
      <c r="F19" s="77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9"/>
      <c r="W19" s="80"/>
    </row>
    <row r="20" spans="1:23" ht="16.5" thickBot="1">
      <c r="A20" s="84" t="s">
        <v>21</v>
      </c>
      <c r="B20" s="81">
        <v>951</v>
      </c>
      <c r="C20" s="81" t="s">
        <v>85</v>
      </c>
      <c r="D20" s="82"/>
      <c r="E20" s="83">
        <f>E21</f>
        <v>9331.8</v>
      </c>
      <c r="F20" s="77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9"/>
      <c r="W20" s="80"/>
    </row>
    <row r="21" spans="1:23" ht="32.25" thickBot="1">
      <c r="A21" s="67" t="s">
        <v>86</v>
      </c>
      <c r="B21" s="74">
        <v>951</v>
      </c>
      <c r="C21" s="66" t="s">
        <v>87</v>
      </c>
      <c r="D21" s="68"/>
      <c r="E21" s="69">
        <v>9331.8</v>
      </c>
      <c r="F21" s="77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9"/>
      <c r="W21" s="80"/>
    </row>
    <row r="22" spans="1:23" ht="16.5" thickBot="1">
      <c r="A22" s="13" t="s">
        <v>126</v>
      </c>
      <c r="B22" s="16">
        <v>953</v>
      </c>
      <c r="C22" s="9" t="s">
        <v>127</v>
      </c>
      <c r="D22" s="9"/>
      <c r="E22" s="10">
        <f>E23</f>
        <v>377681.97000000003</v>
      </c>
      <c r="F22" s="77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9"/>
      <c r="W22" s="80"/>
    </row>
    <row r="23" spans="1:23" ht="26.25" thickBot="1">
      <c r="A23" s="84" t="s">
        <v>23</v>
      </c>
      <c r="B23" s="81" t="s">
        <v>22</v>
      </c>
      <c r="C23" s="81" t="s">
        <v>4</v>
      </c>
      <c r="D23" s="82"/>
      <c r="E23" s="83">
        <f>E24+E28+E37+E41+E39</f>
        <v>377681.97000000003</v>
      </c>
      <c r="F23" s="77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9"/>
      <c r="W23" s="80"/>
    </row>
    <row r="24" spans="1:23" ht="19.5" customHeight="1" thickBot="1">
      <c r="A24" s="86" t="s">
        <v>128</v>
      </c>
      <c r="B24" s="18">
        <v>953</v>
      </c>
      <c r="C24" s="6" t="s">
        <v>129</v>
      </c>
      <c r="D24" s="6"/>
      <c r="E24" s="7">
        <f>E25+E27+E26</f>
        <v>71612.43999999999</v>
      </c>
      <c r="F24" s="77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9"/>
      <c r="W24" s="80"/>
    </row>
    <row r="25" spans="1:23" ht="32.25" thickBot="1">
      <c r="A25" s="64" t="s">
        <v>86</v>
      </c>
      <c r="B25" s="65">
        <v>953</v>
      </c>
      <c r="C25" s="66" t="s">
        <v>130</v>
      </c>
      <c r="D25" s="66"/>
      <c r="E25" s="69">
        <v>24449.76</v>
      </c>
      <c r="F25" s="77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9"/>
      <c r="W25" s="80"/>
    </row>
    <row r="26" spans="1:23" ht="32.25" thickBot="1">
      <c r="A26" s="67" t="s">
        <v>164</v>
      </c>
      <c r="B26" s="65">
        <v>953</v>
      </c>
      <c r="C26" s="66" t="s">
        <v>165</v>
      </c>
      <c r="D26" s="66"/>
      <c r="E26" s="69">
        <v>360.68</v>
      </c>
      <c r="F26" s="77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9"/>
      <c r="W26" s="80"/>
    </row>
    <row r="27" spans="1:23" ht="51" customHeight="1" thickBot="1">
      <c r="A27" s="70" t="s">
        <v>131</v>
      </c>
      <c r="B27" s="65">
        <v>953</v>
      </c>
      <c r="C27" s="66" t="s">
        <v>132</v>
      </c>
      <c r="D27" s="66"/>
      <c r="E27" s="69">
        <v>46802</v>
      </c>
      <c r="F27" s="77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9"/>
      <c r="W27" s="80"/>
    </row>
    <row r="28" spans="1:23" ht="23.25" customHeight="1" thickBot="1">
      <c r="A28" s="87" t="s">
        <v>133</v>
      </c>
      <c r="B28" s="85">
        <v>953</v>
      </c>
      <c r="C28" s="6" t="s">
        <v>134</v>
      </c>
      <c r="D28" s="6"/>
      <c r="E28" s="7">
        <f>E29+E30+E32+E33+E35+E36+E34+E31</f>
        <v>274029.46</v>
      </c>
      <c r="F28" s="77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/>
      <c r="W28" s="80"/>
    </row>
    <row r="29" spans="1:23" ht="32.25" thickBot="1">
      <c r="A29" s="64" t="s">
        <v>53</v>
      </c>
      <c r="B29" s="65">
        <v>953</v>
      </c>
      <c r="C29" s="66" t="s">
        <v>135</v>
      </c>
      <c r="D29" s="66"/>
      <c r="E29" s="69">
        <v>40263.32</v>
      </c>
      <c r="F29" s="77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9"/>
      <c r="W29" s="80"/>
    </row>
    <row r="30" spans="1:23" ht="32.25" thickBot="1">
      <c r="A30" s="64" t="s">
        <v>86</v>
      </c>
      <c r="B30" s="65">
        <v>953</v>
      </c>
      <c r="C30" s="66" t="s">
        <v>136</v>
      </c>
      <c r="D30" s="66"/>
      <c r="E30" s="69">
        <v>20595.6</v>
      </c>
      <c r="F30" s="77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9"/>
      <c r="W30" s="80"/>
    </row>
    <row r="31" spans="1:23" ht="32.25" thickBot="1">
      <c r="A31" s="67" t="s">
        <v>193</v>
      </c>
      <c r="B31" s="65">
        <v>953</v>
      </c>
      <c r="C31" s="66" t="s">
        <v>194</v>
      </c>
      <c r="D31" s="66"/>
      <c r="E31" s="69">
        <v>96.23</v>
      </c>
      <c r="F31" s="77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9"/>
      <c r="W31" s="80"/>
    </row>
    <row r="32" spans="1:23" ht="32.25" thickBot="1">
      <c r="A32" s="64" t="s">
        <v>137</v>
      </c>
      <c r="B32" s="88">
        <v>953</v>
      </c>
      <c r="C32" s="66" t="s">
        <v>138</v>
      </c>
      <c r="D32" s="66"/>
      <c r="E32" s="69">
        <v>5691</v>
      </c>
      <c r="F32" s="77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9"/>
      <c r="W32" s="80"/>
    </row>
    <row r="33" spans="1:23" ht="48" customHeight="1" thickBot="1">
      <c r="A33" s="89" t="s">
        <v>139</v>
      </c>
      <c r="B33" s="90">
        <v>953</v>
      </c>
      <c r="C33" s="66" t="s">
        <v>140</v>
      </c>
      <c r="D33" s="66"/>
      <c r="E33" s="69">
        <v>203781.6</v>
      </c>
      <c r="F33" s="77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9"/>
      <c r="W33" s="80"/>
    </row>
    <row r="34" spans="1:23" ht="33" customHeight="1" thickBot="1">
      <c r="A34" s="91" t="s">
        <v>145</v>
      </c>
      <c r="B34" s="74">
        <v>953</v>
      </c>
      <c r="C34" s="66" t="s">
        <v>146</v>
      </c>
      <c r="D34" s="66"/>
      <c r="E34" s="69">
        <v>485.4</v>
      </c>
      <c r="F34" s="77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9"/>
      <c r="W34" s="80"/>
    </row>
    <row r="35" spans="1:23" ht="33" customHeight="1" thickBot="1">
      <c r="A35" s="91" t="s">
        <v>147</v>
      </c>
      <c r="B35" s="74">
        <v>953</v>
      </c>
      <c r="C35" s="66" t="s">
        <v>148</v>
      </c>
      <c r="D35" s="66"/>
      <c r="E35" s="69">
        <v>214.6</v>
      </c>
      <c r="F35" s="77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9"/>
      <c r="W35" s="80"/>
    </row>
    <row r="36" spans="1:23" ht="20.25" customHeight="1" thickBot="1">
      <c r="A36" s="70" t="s">
        <v>149</v>
      </c>
      <c r="B36" s="65">
        <v>953</v>
      </c>
      <c r="C36" s="66" t="s">
        <v>150</v>
      </c>
      <c r="D36" s="66"/>
      <c r="E36" s="69">
        <v>2901.71</v>
      </c>
      <c r="F36" s="77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9"/>
      <c r="W36" s="80"/>
    </row>
    <row r="37" spans="1:23" ht="32.25" thickBot="1">
      <c r="A37" s="86" t="s">
        <v>141</v>
      </c>
      <c r="B37" s="85">
        <v>953</v>
      </c>
      <c r="C37" s="6" t="s">
        <v>142</v>
      </c>
      <c r="D37" s="6"/>
      <c r="E37" s="7">
        <f>E38</f>
        <v>18759.9</v>
      </c>
      <c r="F37" s="77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9"/>
      <c r="W37" s="80"/>
    </row>
    <row r="38" spans="1:23" ht="32.25" thickBot="1">
      <c r="A38" s="64" t="s">
        <v>143</v>
      </c>
      <c r="B38" s="65">
        <v>953</v>
      </c>
      <c r="C38" s="66" t="s">
        <v>144</v>
      </c>
      <c r="D38" s="66"/>
      <c r="E38" s="69">
        <v>18759.9</v>
      </c>
      <c r="F38" s="77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9"/>
      <c r="W38" s="80"/>
    </row>
    <row r="39" spans="1:23" ht="32.25" thickBot="1">
      <c r="A39" s="124" t="s">
        <v>189</v>
      </c>
      <c r="B39" s="18">
        <v>953</v>
      </c>
      <c r="C39" s="6" t="s">
        <v>191</v>
      </c>
      <c r="D39" s="6"/>
      <c r="E39" s="7">
        <f>E40</f>
        <v>26</v>
      </c>
      <c r="F39" s="77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9"/>
      <c r="W39" s="80"/>
    </row>
    <row r="40" spans="1:23" ht="32.25" thickBot="1">
      <c r="A40" s="67" t="s">
        <v>190</v>
      </c>
      <c r="B40" s="65">
        <v>953</v>
      </c>
      <c r="C40" s="66" t="s">
        <v>192</v>
      </c>
      <c r="D40" s="66"/>
      <c r="E40" s="69">
        <v>26</v>
      </c>
      <c r="F40" s="77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9"/>
      <c r="W40" s="80"/>
    </row>
    <row r="41" spans="1:23" ht="32.25" thickBot="1">
      <c r="A41" s="86" t="s">
        <v>151</v>
      </c>
      <c r="B41" s="18">
        <v>953</v>
      </c>
      <c r="C41" s="6" t="s">
        <v>152</v>
      </c>
      <c r="D41" s="6"/>
      <c r="E41" s="7">
        <f>E42+E43</f>
        <v>13254.169999999998</v>
      </c>
      <c r="F41" s="77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9"/>
      <c r="W41" s="80"/>
    </row>
    <row r="42" spans="1:23" ht="32.25" thickBot="1">
      <c r="A42" s="64" t="s">
        <v>53</v>
      </c>
      <c r="B42" s="65">
        <v>953</v>
      </c>
      <c r="C42" s="66" t="s">
        <v>153</v>
      </c>
      <c r="D42" s="66"/>
      <c r="E42" s="69">
        <v>12710.88</v>
      </c>
      <c r="F42" s="77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9"/>
      <c r="W42" s="80"/>
    </row>
    <row r="43" spans="1:23" ht="16.5" thickBot="1">
      <c r="A43" s="64" t="s">
        <v>195</v>
      </c>
      <c r="B43" s="65">
        <v>953</v>
      </c>
      <c r="C43" s="66" t="s">
        <v>196</v>
      </c>
      <c r="D43" s="66"/>
      <c r="E43" s="69">
        <v>543.29</v>
      </c>
      <c r="F43" s="77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9"/>
      <c r="W43" s="80"/>
    </row>
    <row r="44" spans="1:23" ht="16.5" thickBot="1">
      <c r="A44" s="8" t="s">
        <v>179</v>
      </c>
      <c r="B44" s="16">
        <v>951</v>
      </c>
      <c r="C44" s="9" t="s">
        <v>182</v>
      </c>
      <c r="D44" s="9"/>
      <c r="E44" s="10">
        <f>E45</f>
        <v>10.5</v>
      </c>
      <c r="F44" s="77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9"/>
      <c r="W44" s="80"/>
    </row>
    <row r="45" spans="1:23" ht="16.5" thickBot="1">
      <c r="A45" s="84" t="s">
        <v>21</v>
      </c>
      <c r="B45" s="103">
        <v>951</v>
      </c>
      <c r="C45" s="104" t="s">
        <v>182</v>
      </c>
      <c r="D45" s="104"/>
      <c r="E45" s="105">
        <f>E46</f>
        <v>10.5</v>
      </c>
      <c r="F45" s="77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9"/>
      <c r="W45" s="80"/>
    </row>
    <row r="46" spans="1:23" ht="32.25" thickBot="1">
      <c r="A46" s="70" t="s">
        <v>180</v>
      </c>
      <c r="B46" s="65">
        <v>951</v>
      </c>
      <c r="C46" s="66" t="s">
        <v>181</v>
      </c>
      <c r="D46" s="66"/>
      <c r="E46" s="69">
        <v>10.5</v>
      </c>
      <c r="F46" s="77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9"/>
      <c r="W46" s="80"/>
    </row>
    <row r="47" spans="1:23" ht="16.5" customHeight="1" thickBot="1">
      <c r="A47" s="13" t="s">
        <v>110</v>
      </c>
      <c r="B47" s="16">
        <v>951</v>
      </c>
      <c r="C47" s="9" t="s">
        <v>111</v>
      </c>
      <c r="D47" s="9"/>
      <c r="E47" s="10">
        <f>E48</f>
        <v>25</v>
      </c>
      <c r="F47" s="77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9"/>
      <c r="W47" s="80"/>
    </row>
    <row r="48" spans="1:23" ht="16.5" thickBot="1">
      <c r="A48" s="84" t="s">
        <v>21</v>
      </c>
      <c r="B48" s="81">
        <v>951</v>
      </c>
      <c r="C48" s="81" t="s">
        <v>111</v>
      </c>
      <c r="D48" s="82"/>
      <c r="E48" s="83">
        <f>E49</f>
        <v>25</v>
      </c>
      <c r="F48" s="77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9"/>
      <c r="W48" s="80"/>
    </row>
    <row r="49" spans="1:23" ht="33" customHeight="1" thickBot="1">
      <c r="A49" s="70" t="s">
        <v>112</v>
      </c>
      <c r="B49" s="65">
        <v>951</v>
      </c>
      <c r="C49" s="66" t="s">
        <v>113</v>
      </c>
      <c r="D49" s="66"/>
      <c r="E49" s="69">
        <v>25</v>
      </c>
      <c r="F49" s="77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9"/>
      <c r="W49" s="80"/>
    </row>
    <row r="50" spans="1:23" ht="33" customHeight="1" thickBot="1">
      <c r="A50" s="75" t="s">
        <v>200</v>
      </c>
      <c r="B50" s="16">
        <v>951</v>
      </c>
      <c r="C50" s="9" t="s">
        <v>166</v>
      </c>
      <c r="D50" s="9"/>
      <c r="E50" s="10">
        <f>E51</f>
        <v>105.1</v>
      </c>
      <c r="F50" s="77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9"/>
      <c r="W50" s="80"/>
    </row>
    <row r="51" spans="1:23" ht="18.75" customHeight="1" thickBot="1">
      <c r="A51" s="84" t="s">
        <v>21</v>
      </c>
      <c r="B51" s="103">
        <v>951</v>
      </c>
      <c r="C51" s="104" t="s">
        <v>166</v>
      </c>
      <c r="D51" s="104"/>
      <c r="E51" s="105">
        <f>E52+E53</f>
        <v>105.1</v>
      </c>
      <c r="F51" s="77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9"/>
      <c r="W51" s="80"/>
    </row>
    <row r="52" spans="1:23" ht="33" customHeight="1" thickBot="1">
      <c r="A52" s="64" t="s">
        <v>169</v>
      </c>
      <c r="B52" s="65">
        <v>951</v>
      </c>
      <c r="C52" s="66" t="s">
        <v>167</v>
      </c>
      <c r="D52" s="66"/>
      <c r="E52" s="69">
        <v>70.5</v>
      </c>
      <c r="F52" s="77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9"/>
      <c r="W52" s="80"/>
    </row>
    <row r="53" spans="1:23" ht="33" customHeight="1" thickBot="1">
      <c r="A53" s="64" t="s">
        <v>170</v>
      </c>
      <c r="B53" s="65">
        <v>951</v>
      </c>
      <c r="C53" s="66" t="s">
        <v>168</v>
      </c>
      <c r="D53" s="66"/>
      <c r="E53" s="69">
        <v>34.6</v>
      </c>
      <c r="F53" s="77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9"/>
      <c r="W53" s="80"/>
    </row>
    <row r="54" spans="1:23" ht="20.25" customHeight="1" thickBot="1">
      <c r="A54" s="106" t="s">
        <v>61</v>
      </c>
      <c r="B54" s="16">
        <v>951</v>
      </c>
      <c r="C54" s="9" t="s">
        <v>18</v>
      </c>
      <c r="D54" s="9"/>
      <c r="E54" s="10">
        <f>E55</f>
        <v>90</v>
      </c>
      <c r="F54" s="77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9"/>
      <c r="W54" s="80"/>
    </row>
    <row r="55" spans="1:23" ht="16.5" thickBot="1">
      <c r="A55" s="84" t="s">
        <v>21</v>
      </c>
      <c r="B55" s="81">
        <v>951</v>
      </c>
      <c r="C55" s="81" t="s">
        <v>18</v>
      </c>
      <c r="D55" s="82"/>
      <c r="E55" s="83">
        <f>E56+E57</f>
        <v>90</v>
      </c>
      <c r="F55" s="77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9"/>
      <c r="W55" s="80"/>
    </row>
    <row r="56" spans="1:23" ht="34.5" customHeight="1" thickBot="1">
      <c r="A56" s="64" t="s">
        <v>62</v>
      </c>
      <c r="B56" s="65">
        <v>951</v>
      </c>
      <c r="C56" s="66" t="s">
        <v>63</v>
      </c>
      <c r="D56" s="66"/>
      <c r="E56" s="69">
        <v>80</v>
      </c>
      <c r="F56" s="77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9"/>
      <c r="W56" s="80"/>
    </row>
    <row r="57" spans="1:23" ht="32.25" thickBot="1">
      <c r="A57" s="64" t="s">
        <v>64</v>
      </c>
      <c r="B57" s="65">
        <v>951</v>
      </c>
      <c r="C57" s="66" t="s">
        <v>65</v>
      </c>
      <c r="D57" s="66"/>
      <c r="E57" s="69">
        <v>10</v>
      </c>
      <c r="F57" s="77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9"/>
      <c r="W57" s="80"/>
    </row>
    <row r="58" spans="1:23" ht="35.25" customHeight="1" thickBot="1">
      <c r="A58" s="106" t="s">
        <v>33</v>
      </c>
      <c r="B58" s="16">
        <v>951</v>
      </c>
      <c r="C58" s="9" t="s">
        <v>77</v>
      </c>
      <c r="D58" s="9"/>
      <c r="E58" s="10">
        <f>E59</f>
        <v>190</v>
      </c>
      <c r="F58" s="77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9"/>
      <c r="W58" s="80"/>
    </row>
    <row r="59" spans="1:23" ht="16.5" thickBot="1">
      <c r="A59" s="84" t="s">
        <v>21</v>
      </c>
      <c r="B59" s="81">
        <v>951</v>
      </c>
      <c r="C59" s="81" t="s">
        <v>77</v>
      </c>
      <c r="D59" s="82"/>
      <c r="E59" s="83">
        <f>E60+E61</f>
        <v>190</v>
      </c>
      <c r="F59" s="77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9"/>
      <c r="W59" s="80"/>
    </row>
    <row r="60" spans="1:23" ht="49.5" customHeight="1" thickBot="1">
      <c r="A60" s="64" t="s">
        <v>78</v>
      </c>
      <c r="B60" s="65">
        <v>951</v>
      </c>
      <c r="C60" s="66" t="s">
        <v>79</v>
      </c>
      <c r="D60" s="66"/>
      <c r="E60" s="69">
        <v>90</v>
      </c>
      <c r="F60" s="77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9"/>
      <c r="W60" s="80"/>
    </row>
    <row r="61" spans="1:23" ht="35.25" customHeight="1" thickBot="1">
      <c r="A61" s="64" t="s">
        <v>80</v>
      </c>
      <c r="B61" s="65">
        <v>951</v>
      </c>
      <c r="C61" s="66" t="s">
        <v>81</v>
      </c>
      <c r="D61" s="66"/>
      <c r="E61" s="69">
        <v>100</v>
      </c>
      <c r="F61" s="77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9"/>
      <c r="W61" s="80"/>
    </row>
    <row r="62" spans="1:23" ht="33" customHeight="1" thickBot="1">
      <c r="A62" s="106" t="s">
        <v>34</v>
      </c>
      <c r="B62" s="16">
        <v>951</v>
      </c>
      <c r="C62" s="9" t="s">
        <v>82</v>
      </c>
      <c r="D62" s="9"/>
      <c r="E62" s="120">
        <f>E63</f>
        <v>2543.333</v>
      </c>
      <c r="F62" s="77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9"/>
      <c r="W62" s="80"/>
    </row>
    <row r="63" spans="1:23" ht="16.5" thickBot="1">
      <c r="A63" s="84" t="s">
        <v>21</v>
      </c>
      <c r="B63" s="81">
        <v>951</v>
      </c>
      <c r="C63" s="81" t="s">
        <v>82</v>
      </c>
      <c r="D63" s="82"/>
      <c r="E63" s="131">
        <f>E64+E65</f>
        <v>2543.333</v>
      </c>
      <c r="F63" s="77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9"/>
      <c r="W63" s="80"/>
    </row>
    <row r="64" spans="1:23" ht="48" thickBot="1">
      <c r="A64" s="64" t="s">
        <v>83</v>
      </c>
      <c r="B64" s="65">
        <v>951</v>
      </c>
      <c r="C64" s="66" t="s">
        <v>84</v>
      </c>
      <c r="D64" s="66"/>
      <c r="E64" s="119">
        <v>210</v>
      </c>
      <c r="F64" s="77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9"/>
      <c r="W64" s="80"/>
    </row>
    <row r="65" spans="1:23" ht="79.5" thickBot="1">
      <c r="A65" s="132" t="s">
        <v>203</v>
      </c>
      <c r="B65" s="65">
        <v>951</v>
      </c>
      <c r="C65" s="66" t="s">
        <v>204</v>
      </c>
      <c r="D65" s="66"/>
      <c r="E65" s="119">
        <v>2333.333</v>
      </c>
      <c r="F65" s="77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9"/>
      <c r="W65" s="80"/>
    </row>
    <row r="66" spans="1:23" ht="34.5" customHeight="1" thickBot="1">
      <c r="A66" s="106" t="s">
        <v>32</v>
      </c>
      <c r="B66" s="16">
        <v>951</v>
      </c>
      <c r="C66" s="11" t="s">
        <v>72</v>
      </c>
      <c r="D66" s="11"/>
      <c r="E66" s="12">
        <f>E67</f>
        <v>7175.88</v>
      </c>
      <c r="F66" s="77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9"/>
      <c r="W66" s="80"/>
    </row>
    <row r="67" spans="1:23" ht="16.5" thickBot="1">
      <c r="A67" s="84" t="s">
        <v>21</v>
      </c>
      <c r="B67" s="81">
        <v>951</v>
      </c>
      <c r="C67" s="81" t="s">
        <v>72</v>
      </c>
      <c r="D67" s="82"/>
      <c r="E67" s="83">
        <f>E68+E69</f>
        <v>7175.88</v>
      </c>
      <c r="F67" s="77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9"/>
      <c r="W67" s="80"/>
    </row>
    <row r="68" spans="1:23" ht="49.5" customHeight="1" thickBot="1">
      <c r="A68" s="64" t="s">
        <v>73</v>
      </c>
      <c r="B68" s="65">
        <v>951</v>
      </c>
      <c r="C68" s="66" t="s">
        <v>74</v>
      </c>
      <c r="D68" s="66"/>
      <c r="E68" s="69">
        <v>2175.88</v>
      </c>
      <c r="F68" s="77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9"/>
      <c r="W68" s="80"/>
    </row>
    <row r="69" spans="1:23" ht="49.5" customHeight="1" thickBot="1">
      <c r="A69" s="132" t="s">
        <v>205</v>
      </c>
      <c r="B69" s="65">
        <v>951</v>
      </c>
      <c r="C69" s="66" t="s">
        <v>206</v>
      </c>
      <c r="D69" s="66"/>
      <c r="E69" s="69">
        <v>5000</v>
      </c>
      <c r="F69" s="77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9"/>
      <c r="W69" s="80"/>
    </row>
    <row r="70" spans="1:23" ht="16.5" thickBot="1">
      <c r="A70" s="106" t="s">
        <v>35</v>
      </c>
      <c r="B70" s="16">
        <v>951</v>
      </c>
      <c r="C70" s="9" t="s">
        <v>99</v>
      </c>
      <c r="D70" s="9"/>
      <c r="E70" s="10">
        <f>E71</f>
        <v>224</v>
      </c>
      <c r="F70" s="77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9"/>
      <c r="W70" s="80"/>
    </row>
    <row r="71" spans="1:23" ht="16.5" thickBot="1">
      <c r="A71" s="84" t="s">
        <v>21</v>
      </c>
      <c r="B71" s="81">
        <v>951</v>
      </c>
      <c r="C71" s="81" t="s">
        <v>99</v>
      </c>
      <c r="D71" s="82"/>
      <c r="E71" s="83">
        <f>E72</f>
        <v>224</v>
      </c>
      <c r="F71" s="77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9"/>
      <c r="W71" s="80"/>
    </row>
    <row r="72" spans="1:23" ht="33.75" customHeight="1" thickBot="1">
      <c r="A72" s="70" t="s">
        <v>100</v>
      </c>
      <c r="B72" s="65">
        <v>951</v>
      </c>
      <c r="C72" s="66" t="s">
        <v>101</v>
      </c>
      <c r="D72" s="66"/>
      <c r="E72" s="69">
        <v>224</v>
      </c>
      <c r="F72" s="77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9"/>
      <c r="W72" s="80"/>
    </row>
    <row r="73" spans="1:23" ht="16.5" thickBot="1">
      <c r="A73" s="106" t="s">
        <v>36</v>
      </c>
      <c r="B73" s="16">
        <v>951</v>
      </c>
      <c r="C73" s="9" t="s">
        <v>102</v>
      </c>
      <c r="D73" s="9"/>
      <c r="E73" s="10">
        <f>E74</f>
        <v>97.9</v>
      </c>
      <c r="F73" s="77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9"/>
      <c r="W73" s="80"/>
    </row>
    <row r="74" spans="1:23" ht="16.5" thickBot="1">
      <c r="A74" s="84" t="s">
        <v>21</v>
      </c>
      <c r="B74" s="81">
        <v>951</v>
      </c>
      <c r="C74" s="81" t="s">
        <v>102</v>
      </c>
      <c r="D74" s="82"/>
      <c r="E74" s="83">
        <f>E75</f>
        <v>97.9</v>
      </c>
      <c r="F74" s="77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9"/>
      <c r="W74" s="80"/>
    </row>
    <row r="75" spans="1:23" ht="32.25" thickBot="1">
      <c r="A75" s="70" t="s">
        <v>103</v>
      </c>
      <c r="B75" s="65">
        <v>951</v>
      </c>
      <c r="C75" s="66" t="s">
        <v>104</v>
      </c>
      <c r="D75" s="66"/>
      <c r="E75" s="69">
        <v>97.9</v>
      </c>
      <c r="F75" s="77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9"/>
      <c r="W75" s="80"/>
    </row>
    <row r="76" spans="1:23" ht="16.5" thickBot="1">
      <c r="A76" s="8" t="s">
        <v>37</v>
      </c>
      <c r="B76" s="16">
        <v>951</v>
      </c>
      <c r="C76" s="9" t="s">
        <v>105</v>
      </c>
      <c r="D76" s="9"/>
      <c r="E76" s="10">
        <f>E77</f>
        <v>25</v>
      </c>
      <c r="F76" s="77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9"/>
      <c r="W76" s="80"/>
    </row>
    <row r="77" spans="1:23" ht="16.5" thickBot="1">
      <c r="A77" s="84" t="s">
        <v>21</v>
      </c>
      <c r="B77" s="81">
        <v>951</v>
      </c>
      <c r="C77" s="81" t="s">
        <v>105</v>
      </c>
      <c r="D77" s="82"/>
      <c r="E77" s="83">
        <f>E78</f>
        <v>25</v>
      </c>
      <c r="F77" s="77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9"/>
      <c r="W77" s="80"/>
    </row>
    <row r="78" spans="1:23" ht="34.5" customHeight="1" thickBot="1">
      <c r="A78" s="70" t="s">
        <v>106</v>
      </c>
      <c r="B78" s="65">
        <v>951</v>
      </c>
      <c r="C78" s="66" t="s">
        <v>107</v>
      </c>
      <c r="D78" s="66"/>
      <c r="E78" s="69">
        <v>25</v>
      </c>
      <c r="F78" s="77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9"/>
      <c r="W78" s="80"/>
    </row>
    <row r="79" spans="1:23" ht="18.75" customHeight="1" thickBot="1">
      <c r="A79" s="75" t="s">
        <v>39</v>
      </c>
      <c r="B79" s="17">
        <v>951</v>
      </c>
      <c r="C79" s="9" t="s">
        <v>114</v>
      </c>
      <c r="D79" s="9"/>
      <c r="E79" s="10">
        <f>E80</f>
        <v>300</v>
      </c>
      <c r="F79" s="77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9"/>
      <c r="W79" s="80"/>
    </row>
    <row r="80" spans="1:23" ht="22.5" customHeight="1" thickBot="1">
      <c r="A80" s="84" t="s">
        <v>21</v>
      </c>
      <c r="B80" s="81">
        <v>951</v>
      </c>
      <c r="C80" s="81" t="s">
        <v>114</v>
      </c>
      <c r="D80" s="82"/>
      <c r="E80" s="83">
        <f>E81</f>
        <v>300</v>
      </c>
      <c r="F80" s="77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9"/>
      <c r="W80" s="80"/>
    </row>
    <row r="81" spans="1:23" ht="34.5" customHeight="1" thickBot="1">
      <c r="A81" s="70" t="s">
        <v>115</v>
      </c>
      <c r="B81" s="65">
        <v>951</v>
      </c>
      <c r="C81" s="66" t="s">
        <v>116</v>
      </c>
      <c r="D81" s="66"/>
      <c r="E81" s="69">
        <v>300</v>
      </c>
      <c r="F81" s="77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9"/>
      <c r="W81" s="80"/>
    </row>
    <row r="82" spans="1:23" ht="16.5" thickBot="1">
      <c r="A82" s="13" t="s">
        <v>88</v>
      </c>
      <c r="B82" s="16">
        <v>951</v>
      </c>
      <c r="C82" s="11" t="s">
        <v>89</v>
      </c>
      <c r="D82" s="11"/>
      <c r="E82" s="12">
        <f>E83</f>
        <v>10924.7</v>
      </c>
      <c r="F82" s="77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9"/>
      <c r="W82" s="80"/>
    </row>
    <row r="83" spans="1:23" ht="16.5" thickBot="1">
      <c r="A83" s="84" t="s">
        <v>21</v>
      </c>
      <c r="B83" s="81">
        <v>951</v>
      </c>
      <c r="C83" s="81" t="s">
        <v>89</v>
      </c>
      <c r="D83" s="82"/>
      <c r="E83" s="83">
        <f>E84+E86</f>
        <v>10924.7</v>
      </c>
      <c r="F83" s="77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9"/>
      <c r="W83" s="80"/>
    </row>
    <row r="84" spans="1:23" ht="16.5" thickBot="1">
      <c r="A84" s="5" t="s">
        <v>38</v>
      </c>
      <c r="B84" s="18">
        <v>951</v>
      </c>
      <c r="C84" s="6" t="s">
        <v>90</v>
      </c>
      <c r="D84" s="6"/>
      <c r="E84" s="7">
        <f>E85</f>
        <v>50</v>
      </c>
      <c r="F84" s="77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9"/>
      <c r="W84" s="80"/>
    </row>
    <row r="85" spans="1:23" ht="32.25" thickBot="1">
      <c r="A85" s="70" t="s">
        <v>91</v>
      </c>
      <c r="B85" s="65">
        <v>951</v>
      </c>
      <c r="C85" s="66" t="s">
        <v>92</v>
      </c>
      <c r="D85" s="66"/>
      <c r="E85" s="69">
        <v>50</v>
      </c>
      <c r="F85" s="77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9"/>
      <c r="W85" s="80"/>
    </row>
    <row r="86" spans="1:23" ht="19.5" customHeight="1" thickBot="1">
      <c r="A86" s="59" t="s">
        <v>93</v>
      </c>
      <c r="B86" s="18">
        <v>951</v>
      </c>
      <c r="C86" s="6" t="s">
        <v>94</v>
      </c>
      <c r="D86" s="6"/>
      <c r="E86" s="7">
        <f>E87+E88</f>
        <v>10874.7</v>
      </c>
      <c r="F86" s="77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9"/>
      <c r="W86" s="80"/>
    </row>
    <row r="87" spans="1:23" ht="32.25" thickBot="1">
      <c r="A87" s="64" t="s">
        <v>95</v>
      </c>
      <c r="B87" s="65">
        <v>951</v>
      </c>
      <c r="C87" s="66" t="s">
        <v>96</v>
      </c>
      <c r="D87" s="66"/>
      <c r="E87" s="69">
        <v>8927.1</v>
      </c>
      <c r="F87" s="77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9"/>
      <c r="W87" s="80"/>
    </row>
    <row r="88" spans="1:23" ht="32.25" thickBot="1">
      <c r="A88" s="64" t="s">
        <v>97</v>
      </c>
      <c r="B88" s="65">
        <v>951</v>
      </c>
      <c r="C88" s="66" t="s">
        <v>98</v>
      </c>
      <c r="D88" s="66"/>
      <c r="E88" s="69">
        <v>1947.6</v>
      </c>
      <c r="F88" s="77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9"/>
      <c r="W88" s="80"/>
    </row>
    <row r="89" spans="1:23" ht="32.25" thickBot="1">
      <c r="A89" s="106" t="s">
        <v>31</v>
      </c>
      <c r="B89" s="16">
        <v>951</v>
      </c>
      <c r="C89" s="9" t="s">
        <v>66</v>
      </c>
      <c r="D89" s="9"/>
      <c r="E89" s="10">
        <f>E90</f>
        <v>80</v>
      </c>
      <c r="F89" s="77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9"/>
      <c r="W89" s="80"/>
    </row>
    <row r="90" spans="1:23" ht="21.75" customHeight="1" thickBot="1">
      <c r="A90" s="84" t="s">
        <v>21</v>
      </c>
      <c r="B90" s="81">
        <v>951</v>
      </c>
      <c r="C90" s="81" t="s">
        <v>66</v>
      </c>
      <c r="D90" s="82"/>
      <c r="E90" s="83">
        <f>E91</f>
        <v>80</v>
      </c>
      <c r="F90" s="77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9"/>
      <c r="W90" s="80"/>
    </row>
    <row r="91" spans="1:23" ht="34.5" customHeight="1" thickBot="1">
      <c r="A91" s="64" t="s">
        <v>67</v>
      </c>
      <c r="B91" s="65">
        <v>951</v>
      </c>
      <c r="C91" s="66" t="s">
        <v>68</v>
      </c>
      <c r="D91" s="66"/>
      <c r="E91" s="69">
        <v>80</v>
      </c>
      <c r="F91" s="77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9"/>
      <c r="W91" s="80"/>
    </row>
    <row r="92" spans="1:23" ht="38.25" thickBot="1">
      <c r="A92" s="96" t="s">
        <v>40</v>
      </c>
      <c r="B92" s="97" t="s">
        <v>3</v>
      </c>
      <c r="C92" s="98" t="s">
        <v>41</v>
      </c>
      <c r="D92" s="98"/>
      <c r="E92" s="121">
        <f>E93+E136</f>
        <v>76170.189</v>
      </c>
      <c r="F92" s="77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9"/>
      <c r="W92" s="80"/>
    </row>
    <row r="93" spans="1:23" ht="19.5" thickBot="1">
      <c r="A93" s="84" t="s">
        <v>21</v>
      </c>
      <c r="B93" s="81">
        <v>951</v>
      </c>
      <c r="C93" s="81" t="s">
        <v>41</v>
      </c>
      <c r="D93" s="82"/>
      <c r="E93" s="122">
        <f>E94+E95+E99+E103+E105+E106+E116+E118+E120+E124+E126+E128+E130+E132+E134+E122+E101</f>
        <v>73580.189</v>
      </c>
      <c r="F93" s="24" t="e">
        <f>#REF!+#REF!+F116+F118+#REF!+#REF!+#REF!+#REF!+#REF!+#REF!+#REF!+F132</f>
        <v>#REF!</v>
      </c>
      <c r="G93" s="24" t="e">
        <f>#REF!+#REF!+G116+G118+#REF!+#REF!+#REF!+#REF!+#REF!+#REF!+#REF!+G132</f>
        <v>#REF!</v>
      </c>
      <c r="H93" s="24" t="e">
        <f>#REF!+#REF!+H116+H118+#REF!+#REF!+#REF!+#REF!+#REF!+#REF!+#REF!+H132</f>
        <v>#REF!</v>
      </c>
      <c r="I93" s="24" t="e">
        <f>#REF!+#REF!+I116+I118+#REF!+#REF!+#REF!+#REF!+#REF!+#REF!+#REF!+I132</f>
        <v>#REF!</v>
      </c>
      <c r="J93" s="24" t="e">
        <f>#REF!+#REF!+J116+J118+#REF!+#REF!+#REF!+#REF!+#REF!+#REF!+#REF!+J132</f>
        <v>#REF!</v>
      </c>
      <c r="K93" s="24" t="e">
        <f>#REF!+#REF!+K116+K118+#REF!+#REF!+#REF!+#REF!+#REF!+#REF!+#REF!+K132</f>
        <v>#REF!</v>
      </c>
      <c r="L93" s="24" t="e">
        <f>#REF!+#REF!+L116+L118+#REF!+#REF!+#REF!+#REF!+#REF!+#REF!+#REF!+L132</f>
        <v>#REF!</v>
      </c>
      <c r="M93" s="24" t="e">
        <f>#REF!+#REF!+M116+M118+#REF!+#REF!+#REF!+#REF!+#REF!+#REF!+#REF!+M132</f>
        <v>#REF!</v>
      </c>
      <c r="N93" s="24" t="e">
        <f>#REF!+#REF!+N116+N118+#REF!+#REF!+#REF!+#REF!+#REF!+#REF!+#REF!+N132</f>
        <v>#REF!</v>
      </c>
      <c r="O93" s="24" t="e">
        <f>#REF!+#REF!+O116+O118+#REF!+#REF!+#REF!+#REF!+#REF!+#REF!+#REF!+O132</f>
        <v>#REF!</v>
      </c>
      <c r="P93" s="24" t="e">
        <f>#REF!+#REF!+P116+P118+#REF!+#REF!+#REF!+#REF!+#REF!+#REF!+#REF!+P132</f>
        <v>#REF!</v>
      </c>
      <c r="Q93" s="24" t="e">
        <f>#REF!+#REF!+Q116+Q118+#REF!+#REF!+#REF!+#REF!+#REF!+#REF!+#REF!+Q132</f>
        <v>#REF!</v>
      </c>
      <c r="R93" s="24" t="e">
        <f>#REF!+#REF!+R116+R118+#REF!+#REF!+#REF!+#REF!+#REF!+#REF!+#REF!+R132</f>
        <v>#REF!</v>
      </c>
      <c r="S93" s="24" t="e">
        <f>#REF!+#REF!+S116+S118+#REF!+#REF!+#REF!+#REF!+#REF!+#REF!+#REF!+S132</f>
        <v>#REF!</v>
      </c>
      <c r="T93" s="24" t="e">
        <f>#REF!+#REF!+T116+T118+#REF!+#REF!+#REF!+#REF!+#REF!+#REF!+#REF!+T132</f>
        <v>#REF!</v>
      </c>
      <c r="U93" s="24" t="e">
        <f>#REF!+#REF!+U116+U118+#REF!+#REF!+#REF!+#REF!+#REF!+#REF!+#REF!+U132</f>
        <v>#REF!</v>
      </c>
      <c r="V93" s="47" t="e">
        <f>#REF!+#REF!+V116+V118+#REF!+#REF!+#REF!+#REF!+#REF!+#REF!+#REF!+V132</f>
        <v>#REF!</v>
      </c>
      <c r="W93" s="46" t="e">
        <f>V93/E93*100</f>
        <v>#REF!</v>
      </c>
    </row>
    <row r="94" spans="1:23" ht="20.25" customHeight="1" outlineLevel="3" thickBot="1">
      <c r="A94" s="8" t="s">
        <v>43</v>
      </c>
      <c r="B94" s="16">
        <v>951</v>
      </c>
      <c r="C94" s="9" t="s">
        <v>44</v>
      </c>
      <c r="D94" s="9"/>
      <c r="E94" s="10">
        <v>1658.3</v>
      </c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48"/>
      <c r="W94" s="46"/>
    </row>
    <row r="95" spans="1:23" ht="49.5" customHeight="1" outlineLevel="5" thickBot="1">
      <c r="A95" s="8" t="s">
        <v>7</v>
      </c>
      <c r="B95" s="16">
        <v>951</v>
      </c>
      <c r="C95" s="9" t="s">
        <v>42</v>
      </c>
      <c r="D95" s="9"/>
      <c r="E95" s="10">
        <f>E96+E97+E98</f>
        <v>3212.1000000000004</v>
      </c>
      <c r="F95" s="23">
        <v>1204.8</v>
      </c>
      <c r="G95" s="7">
        <v>1204.8</v>
      </c>
      <c r="H95" s="7">
        <v>1204.8</v>
      </c>
      <c r="I95" s="7">
        <v>1204.8</v>
      </c>
      <c r="J95" s="7">
        <v>1204.8</v>
      </c>
      <c r="K95" s="7">
        <v>1204.8</v>
      </c>
      <c r="L95" s="7">
        <v>1204.8</v>
      </c>
      <c r="M95" s="7">
        <v>1204.8</v>
      </c>
      <c r="N95" s="7">
        <v>1204.8</v>
      </c>
      <c r="O95" s="7">
        <v>1204.8</v>
      </c>
      <c r="P95" s="7">
        <v>1204.8</v>
      </c>
      <c r="Q95" s="7">
        <v>1204.8</v>
      </c>
      <c r="R95" s="7">
        <v>1204.8</v>
      </c>
      <c r="S95" s="7">
        <v>1204.8</v>
      </c>
      <c r="T95" s="7">
        <v>1204.8</v>
      </c>
      <c r="U95" s="34">
        <v>1204.8</v>
      </c>
      <c r="V95" s="50">
        <v>1147.63638</v>
      </c>
      <c r="W95" s="46">
        <f>V95/E95*100</f>
        <v>35.72853833940412</v>
      </c>
    </row>
    <row r="96" spans="1:23" ht="36" customHeight="1" outlineLevel="6" thickBot="1">
      <c r="A96" s="99" t="s">
        <v>207</v>
      </c>
      <c r="B96" s="100">
        <v>951</v>
      </c>
      <c r="C96" s="66" t="s">
        <v>45</v>
      </c>
      <c r="D96" s="66"/>
      <c r="E96" s="69">
        <v>1849.66</v>
      </c>
      <c r="F96" s="27" t="e">
        <f>#REF!</f>
        <v>#REF!</v>
      </c>
      <c r="G96" s="27" t="e">
        <f>#REF!</f>
        <v>#REF!</v>
      </c>
      <c r="H96" s="27" t="e">
        <f>#REF!</f>
        <v>#REF!</v>
      </c>
      <c r="I96" s="27" t="e">
        <f>#REF!</f>
        <v>#REF!</v>
      </c>
      <c r="J96" s="27" t="e">
        <f>#REF!</f>
        <v>#REF!</v>
      </c>
      <c r="K96" s="27" t="e">
        <f>#REF!</f>
        <v>#REF!</v>
      </c>
      <c r="L96" s="27" t="e">
        <f>#REF!</f>
        <v>#REF!</v>
      </c>
      <c r="M96" s="27" t="e">
        <f>#REF!</f>
        <v>#REF!</v>
      </c>
      <c r="N96" s="27" t="e">
        <f>#REF!</f>
        <v>#REF!</v>
      </c>
      <c r="O96" s="27" t="e">
        <f>#REF!</f>
        <v>#REF!</v>
      </c>
      <c r="P96" s="27" t="e">
        <f>#REF!</f>
        <v>#REF!</v>
      </c>
      <c r="Q96" s="27" t="e">
        <f>#REF!</f>
        <v>#REF!</v>
      </c>
      <c r="R96" s="27" t="e">
        <f>#REF!</f>
        <v>#REF!</v>
      </c>
      <c r="S96" s="27" t="e">
        <f>#REF!</f>
        <v>#REF!</v>
      </c>
      <c r="T96" s="27" t="e">
        <f>#REF!</f>
        <v>#REF!</v>
      </c>
      <c r="U96" s="27" t="e">
        <f>#REF!</f>
        <v>#REF!</v>
      </c>
      <c r="V96" s="51" t="e">
        <f>#REF!</f>
        <v>#REF!</v>
      </c>
      <c r="W96" s="46" t="e">
        <f>V96/E96*100</f>
        <v>#REF!</v>
      </c>
    </row>
    <row r="97" spans="1:23" ht="21.75" customHeight="1" outlineLevel="6" thickBot="1">
      <c r="A97" s="64" t="s">
        <v>46</v>
      </c>
      <c r="B97" s="65">
        <v>951</v>
      </c>
      <c r="C97" s="66" t="s">
        <v>47</v>
      </c>
      <c r="D97" s="66"/>
      <c r="E97" s="69">
        <v>1170.44</v>
      </c>
      <c r="F97" s="42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56"/>
      <c r="W97" s="46"/>
    </row>
    <row r="98" spans="1:23" ht="19.5" customHeight="1" outlineLevel="6" thickBot="1">
      <c r="A98" s="64" t="s">
        <v>208</v>
      </c>
      <c r="B98" s="65">
        <v>951</v>
      </c>
      <c r="C98" s="66" t="s">
        <v>48</v>
      </c>
      <c r="D98" s="66"/>
      <c r="E98" s="69">
        <v>192</v>
      </c>
      <c r="F98" s="42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56"/>
      <c r="W98" s="46"/>
    </row>
    <row r="99" spans="1:23" ht="49.5" customHeight="1" outlineLevel="6" thickBot="1">
      <c r="A99" s="8" t="s">
        <v>8</v>
      </c>
      <c r="B99" s="16">
        <v>951</v>
      </c>
      <c r="C99" s="9" t="s">
        <v>42</v>
      </c>
      <c r="D99" s="9"/>
      <c r="E99" s="10">
        <f>E100</f>
        <v>5773.8</v>
      </c>
      <c r="F99" s="23">
        <v>96</v>
      </c>
      <c r="G99" s="7">
        <v>96</v>
      </c>
      <c r="H99" s="7">
        <v>96</v>
      </c>
      <c r="I99" s="7">
        <v>96</v>
      </c>
      <c r="J99" s="7">
        <v>96</v>
      </c>
      <c r="K99" s="7">
        <v>96</v>
      </c>
      <c r="L99" s="7">
        <v>96</v>
      </c>
      <c r="M99" s="7">
        <v>96</v>
      </c>
      <c r="N99" s="7">
        <v>96</v>
      </c>
      <c r="O99" s="7">
        <v>96</v>
      </c>
      <c r="P99" s="7">
        <v>96</v>
      </c>
      <c r="Q99" s="7">
        <v>96</v>
      </c>
      <c r="R99" s="7">
        <v>96</v>
      </c>
      <c r="S99" s="7">
        <v>96</v>
      </c>
      <c r="T99" s="7">
        <v>96</v>
      </c>
      <c r="U99" s="34">
        <v>96</v>
      </c>
      <c r="V99" s="50">
        <v>141</v>
      </c>
      <c r="W99" s="46">
        <f>V99/E99*100</f>
        <v>2.4420658838200144</v>
      </c>
    </row>
    <row r="100" spans="1:23" ht="37.5" customHeight="1" outlineLevel="3" thickBot="1">
      <c r="A100" s="99" t="s">
        <v>201</v>
      </c>
      <c r="B100" s="65">
        <v>951</v>
      </c>
      <c r="C100" s="66" t="s">
        <v>45</v>
      </c>
      <c r="D100" s="66"/>
      <c r="E100" s="69">
        <v>5773.8</v>
      </c>
      <c r="F100" s="28" t="e">
        <f>#REF!</f>
        <v>#REF!</v>
      </c>
      <c r="G100" s="28" t="e">
        <f>#REF!</f>
        <v>#REF!</v>
      </c>
      <c r="H100" s="28" t="e">
        <f>#REF!</f>
        <v>#REF!</v>
      </c>
      <c r="I100" s="28" t="e">
        <f>#REF!</f>
        <v>#REF!</v>
      </c>
      <c r="J100" s="28" t="e">
        <f>#REF!</f>
        <v>#REF!</v>
      </c>
      <c r="K100" s="28" t="e">
        <f>#REF!</f>
        <v>#REF!</v>
      </c>
      <c r="L100" s="28" t="e">
        <f>#REF!</f>
        <v>#REF!</v>
      </c>
      <c r="M100" s="28" t="e">
        <f>#REF!</f>
        <v>#REF!</v>
      </c>
      <c r="N100" s="28" t="e">
        <f>#REF!</f>
        <v>#REF!</v>
      </c>
      <c r="O100" s="28" t="e">
        <f>#REF!</f>
        <v>#REF!</v>
      </c>
      <c r="P100" s="28" t="e">
        <f>#REF!</f>
        <v>#REF!</v>
      </c>
      <c r="Q100" s="28" t="e">
        <f>#REF!</f>
        <v>#REF!</v>
      </c>
      <c r="R100" s="28" t="e">
        <f>#REF!</f>
        <v>#REF!</v>
      </c>
      <c r="S100" s="28" t="e">
        <f>#REF!</f>
        <v>#REF!</v>
      </c>
      <c r="T100" s="28" t="e">
        <f>#REF!</f>
        <v>#REF!</v>
      </c>
      <c r="U100" s="28" t="e">
        <f>#REF!</f>
        <v>#REF!</v>
      </c>
      <c r="V100" s="52" t="e">
        <f>#REF!</f>
        <v>#REF!</v>
      </c>
      <c r="W100" s="46" t="e">
        <f>V100/E100*100</f>
        <v>#REF!</v>
      </c>
    </row>
    <row r="101" spans="1:23" ht="18.75" customHeight="1" outlineLevel="3" thickBot="1">
      <c r="A101" s="8" t="s">
        <v>186</v>
      </c>
      <c r="B101" s="16">
        <v>951</v>
      </c>
      <c r="C101" s="9" t="s">
        <v>42</v>
      </c>
      <c r="D101" s="9"/>
      <c r="E101" s="10">
        <f>E102</f>
        <v>18.4</v>
      </c>
      <c r="F101" s="116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8"/>
      <c r="W101" s="46"/>
    </row>
    <row r="102" spans="1:23" ht="33" customHeight="1" outlineLevel="3" thickBot="1">
      <c r="A102" s="64" t="s">
        <v>187</v>
      </c>
      <c r="B102" s="65">
        <v>951</v>
      </c>
      <c r="C102" s="66" t="s">
        <v>188</v>
      </c>
      <c r="D102" s="66"/>
      <c r="E102" s="69">
        <v>18.4</v>
      </c>
      <c r="F102" s="116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8"/>
      <c r="W102" s="46"/>
    </row>
    <row r="103" spans="1:23" ht="33" customHeight="1" outlineLevel="5" thickBot="1">
      <c r="A103" s="8" t="s">
        <v>9</v>
      </c>
      <c r="B103" s="16">
        <v>951</v>
      </c>
      <c r="C103" s="9" t="s">
        <v>42</v>
      </c>
      <c r="D103" s="9"/>
      <c r="E103" s="10">
        <f>E104</f>
        <v>3404.4</v>
      </c>
      <c r="F103" s="42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56"/>
      <c r="W103" s="46"/>
    </row>
    <row r="104" spans="1:23" ht="32.25" outlineLevel="4" thickBot="1">
      <c r="A104" s="99" t="s">
        <v>202</v>
      </c>
      <c r="B104" s="65">
        <v>951</v>
      </c>
      <c r="C104" s="66" t="s">
        <v>45</v>
      </c>
      <c r="D104" s="66"/>
      <c r="E104" s="69">
        <v>3404.4</v>
      </c>
      <c r="F104" s="29" t="e">
        <f>#REF!</f>
        <v>#REF!</v>
      </c>
      <c r="G104" s="29" t="e">
        <f>#REF!</f>
        <v>#REF!</v>
      </c>
      <c r="H104" s="29" t="e">
        <f>#REF!</f>
        <v>#REF!</v>
      </c>
      <c r="I104" s="29" t="e">
        <f>#REF!</f>
        <v>#REF!</v>
      </c>
      <c r="J104" s="29" t="e">
        <f>#REF!</f>
        <v>#REF!</v>
      </c>
      <c r="K104" s="29" t="e">
        <f>#REF!</f>
        <v>#REF!</v>
      </c>
      <c r="L104" s="29" t="e">
        <f>#REF!</f>
        <v>#REF!</v>
      </c>
      <c r="M104" s="29" t="e">
        <f>#REF!</f>
        <v>#REF!</v>
      </c>
      <c r="N104" s="29" t="e">
        <f>#REF!</f>
        <v>#REF!</v>
      </c>
      <c r="O104" s="29" t="e">
        <f>#REF!</f>
        <v>#REF!</v>
      </c>
      <c r="P104" s="29" t="e">
        <f>#REF!</f>
        <v>#REF!</v>
      </c>
      <c r="Q104" s="29" t="e">
        <f>#REF!</f>
        <v>#REF!</v>
      </c>
      <c r="R104" s="29" t="e">
        <f>#REF!</f>
        <v>#REF!</v>
      </c>
      <c r="S104" s="29" t="e">
        <f>#REF!</f>
        <v>#REF!</v>
      </c>
      <c r="T104" s="29" t="e">
        <f>#REF!</f>
        <v>#REF!</v>
      </c>
      <c r="U104" s="29" t="e">
        <f>#REF!</f>
        <v>#REF!</v>
      </c>
      <c r="V104" s="49" t="e">
        <f>#REF!</f>
        <v>#REF!</v>
      </c>
      <c r="W104" s="46" t="e">
        <f>V104/E104*100</f>
        <v>#REF!</v>
      </c>
    </row>
    <row r="105" spans="1:23" ht="32.25" outlineLevel="5" thickBot="1">
      <c r="A105" s="8" t="s">
        <v>49</v>
      </c>
      <c r="B105" s="16">
        <v>951</v>
      </c>
      <c r="C105" s="9" t="s">
        <v>50</v>
      </c>
      <c r="D105" s="9"/>
      <c r="E105" s="10">
        <v>200</v>
      </c>
      <c r="F105" s="23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34"/>
      <c r="V105" s="50">
        <v>0</v>
      </c>
      <c r="W105" s="46">
        <f>V105/E105*100</f>
        <v>0</v>
      </c>
    </row>
    <row r="106" spans="1:23" ht="16.5" outlineLevel="3" thickBot="1">
      <c r="A106" s="8" t="s">
        <v>10</v>
      </c>
      <c r="B106" s="16">
        <v>951</v>
      </c>
      <c r="C106" s="9" t="s">
        <v>42</v>
      </c>
      <c r="D106" s="9"/>
      <c r="E106" s="120">
        <f>E107+E108+E109+E112+E113+E114+E115+E111+E110</f>
        <v>34107.649000000005</v>
      </c>
      <c r="F106" s="28" t="e">
        <f>#REF!+#REF!</f>
        <v>#REF!</v>
      </c>
      <c r="G106" s="28" t="e">
        <f>#REF!+#REF!</f>
        <v>#REF!</v>
      </c>
      <c r="H106" s="28" t="e">
        <f>#REF!+#REF!</f>
        <v>#REF!</v>
      </c>
      <c r="I106" s="28" t="e">
        <f>#REF!+#REF!</f>
        <v>#REF!</v>
      </c>
      <c r="J106" s="28" t="e">
        <f>#REF!+#REF!</f>
        <v>#REF!</v>
      </c>
      <c r="K106" s="28" t="e">
        <f>#REF!+#REF!</f>
        <v>#REF!</v>
      </c>
      <c r="L106" s="28" t="e">
        <f>#REF!+#REF!</f>
        <v>#REF!</v>
      </c>
      <c r="M106" s="28" t="e">
        <f>#REF!+#REF!</f>
        <v>#REF!</v>
      </c>
      <c r="N106" s="28" t="e">
        <f>#REF!+#REF!</f>
        <v>#REF!</v>
      </c>
      <c r="O106" s="28" t="e">
        <f>#REF!+#REF!</f>
        <v>#REF!</v>
      </c>
      <c r="P106" s="28" t="e">
        <f>#REF!+#REF!</f>
        <v>#REF!</v>
      </c>
      <c r="Q106" s="28" t="e">
        <f>#REF!+#REF!</f>
        <v>#REF!</v>
      </c>
      <c r="R106" s="28" t="e">
        <f>#REF!+#REF!</f>
        <v>#REF!</v>
      </c>
      <c r="S106" s="28" t="e">
        <f>#REF!+#REF!</f>
        <v>#REF!</v>
      </c>
      <c r="T106" s="28" t="e">
        <f>#REF!+#REF!</f>
        <v>#REF!</v>
      </c>
      <c r="U106" s="28" t="e">
        <f>#REF!+#REF!</f>
        <v>#REF!</v>
      </c>
      <c r="V106" s="54" t="e">
        <f>#REF!+#REF!</f>
        <v>#REF!</v>
      </c>
      <c r="W106" s="46" t="e">
        <f>V106/E106*100</f>
        <v>#REF!</v>
      </c>
    </row>
    <row r="107" spans="1:23" ht="19.5" customHeight="1" outlineLevel="5" thickBot="1">
      <c r="A107" s="64" t="s">
        <v>11</v>
      </c>
      <c r="B107" s="65">
        <v>951</v>
      </c>
      <c r="C107" s="66" t="s">
        <v>176</v>
      </c>
      <c r="D107" s="66"/>
      <c r="E107" s="69">
        <v>1585</v>
      </c>
      <c r="F107" s="42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56"/>
      <c r="W107" s="46"/>
    </row>
    <row r="108" spans="1:23" ht="32.25" outlineLevel="5" thickBot="1">
      <c r="A108" s="99" t="s">
        <v>202</v>
      </c>
      <c r="B108" s="65">
        <v>951</v>
      </c>
      <c r="C108" s="66" t="s">
        <v>45</v>
      </c>
      <c r="D108" s="66"/>
      <c r="E108" s="119">
        <v>10471.669</v>
      </c>
      <c r="F108" s="23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34"/>
      <c r="V108" s="50">
        <v>9539.0701</v>
      </c>
      <c r="W108" s="46">
        <f>V108/E108*100</f>
        <v>91.09407583452075</v>
      </c>
    </row>
    <row r="109" spans="1:23" ht="33.75" customHeight="1" outlineLevel="4" thickBot="1">
      <c r="A109" s="64" t="s">
        <v>51</v>
      </c>
      <c r="B109" s="65">
        <v>951</v>
      </c>
      <c r="C109" s="66" t="s">
        <v>52</v>
      </c>
      <c r="D109" s="66"/>
      <c r="E109" s="69">
        <v>99</v>
      </c>
      <c r="F109" s="29" t="e">
        <f>#REF!</f>
        <v>#REF!</v>
      </c>
      <c r="G109" s="29" t="e">
        <f>#REF!</f>
        <v>#REF!</v>
      </c>
      <c r="H109" s="29" t="e">
        <f>#REF!</f>
        <v>#REF!</v>
      </c>
      <c r="I109" s="29" t="e">
        <f>#REF!</f>
        <v>#REF!</v>
      </c>
      <c r="J109" s="29" t="e">
        <f>#REF!</f>
        <v>#REF!</v>
      </c>
      <c r="K109" s="29" t="e">
        <f>#REF!</f>
        <v>#REF!</v>
      </c>
      <c r="L109" s="29" t="e">
        <f>#REF!</f>
        <v>#REF!</v>
      </c>
      <c r="M109" s="29" t="e">
        <f>#REF!</f>
        <v>#REF!</v>
      </c>
      <c r="N109" s="29" t="e">
        <f>#REF!</f>
        <v>#REF!</v>
      </c>
      <c r="O109" s="29" t="e">
        <f>#REF!</f>
        <v>#REF!</v>
      </c>
      <c r="P109" s="29" t="e">
        <f>#REF!</f>
        <v>#REF!</v>
      </c>
      <c r="Q109" s="29" t="e">
        <f>#REF!</f>
        <v>#REF!</v>
      </c>
      <c r="R109" s="29" t="e">
        <f>#REF!</f>
        <v>#REF!</v>
      </c>
      <c r="S109" s="29" t="e">
        <f>#REF!</f>
        <v>#REF!</v>
      </c>
      <c r="T109" s="29" t="e">
        <f>#REF!</f>
        <v>#REF!</v>
      </c>
      <c r="U109" s="29" t="e">
        <f>#REF!</f>
        <v>#REF!</v>
      </c>
      <c r="V109" s="53" t="e">
        <f>#REF!</f>
        <v>#REF!</v>
      </c>
      <c r="W109" s="46" t="e">
        <f>V109/E109*100</f>
        <v>#REF!</v>
      </c>
    </row>
    <row r="110" spans="1:23" ht="19.5" customHeight="1" outlineLevel="4" thickBot="1">
      <c r="A110" s="64" t="s">
        <v>198</v>
      </c>
      <c r="B110" s="65">
        <v>951</v>
      </c>
      <c r="C110" s="66" t="s">
        <v>197</v>
      </c>
      <c r="D110" s="66"/>
      <c r="E110" s="69">
        <v>12.12</v>
      </c>
      <c r="F110" s="42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60"/>
      <c r="W110" s="46"/>
    </row>
    <row r="111" spans="1:23" ht="33.75" customHeight="1" outlineLevel="4" thickBot="1">
      <c r="A111" s="64" t="s">
        <v>177</v>
      </c>
      <c r="B111" s="65">
        <v>951</v>
      </c>
      <c r="C111" s="66" t="s">
        <v>178</v>
      </c>
      <c r="D111" s="66"/>
      <c r="E111" s="69">
        <v>300</v>
      </c>
      <c r="F111" s="42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60"/>
      <c r="W111" s="46"/>
    </row>
    <row r="112" spans="1:23" ht="32.25" outlineLevel="5" thickBot="1">
      <c r="A112" s="64" t="s">
        <v>53</v>
      </c>
      <c r="B112" s="65">
        <v>951</v>
      </c>
      <c r="C112" s="66" t="s">
        <v>54</v>
      </c>
      <c r="D112" s="66"/>
      <c r="E112" s="69">
        <v>19446.46</v>
      </c>
      <c r="F112" s="23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34"/>
      <c r="V112" s="50">
        <v>1067.9833</v>
      </c>
      <c r="W112" s="46">
        <f>V112/E112*100</f>
        <v>5.491916266508147</v>
      </c>
    </row>
    <row r="113" spans="1:23" ht="32.25" outlineLevel="6" thickBot="1">
      <c r="A113" s="70" t="s">
        <v>55</v>
      </c>
      <c r="B113" s="65">
        <v>951</v>
      </c>
      <c r="C113" s="66" t="s">
        <v>56</v>
      </c>
      <c r="D113" s="66"/>
      <c r="E113" s="69">
        <v>1003.4</v>
      </c>
      <c r="F113" s="63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56"/>
      <c r="W113" s="46"/>
    </row>
    <row r="114" spans="1:23" ht="34.5" customHeight="1" outlineLevel="6" thickBot="1">
      <c r="A114" s="70" t="s">
        <v>57</v>
      </c>
      <c r="B114" s="65">
        <v>951</v>
      </c>
      <c r="C114" s="66" t="s">
        <v>58</v>
      </c>
      <c r="D114" s="66"/>
      <c r="E114" s="69">
        <v>538</v>
      </c>
      <c r="F114" s="63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56"/>
      <c r="W114" s="46"/>
    </row>
    <row r="115" spans="1:23" ht="34.5" customHeight="1" outlineLevel="6" thickBot="1">
      <c r="A115" s="70" t="s">
        <v>59</v>
      </c>
      <c r="B115" s="65">
        <v>951</v>
      </c>
      <c r="C115" s="66" t="s">
        <v>60</v>
      </c>
      <c r="D115" s="66"/>
      <c r="E115" s="69">
        <v>652</v>
      </c>
      <c r="F115" s="63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56"/>
      <c r="W115" s="46"/>
    </row>
    <row r="116" spans="1:23" ht="18" customHeight="1" outlineLevel="6" thickBot="1">
      <c r="A116" s="26" t="s">
        <v>26</v>
      </c>
      <c r="B116" s="16">
        <v>951</v>
      </c>
      <c r="C116" s="9" t="s">
        <v>42</v>
      </c>
      <c r="D116" s="72" t="s">
        <v>3</v>
      </c>
      <c r="E116" s="27">
        <f>E117</f>
        <v>1580.48</v>
      </c>
      <c r="F116" s="25" t="e">
        <f>#REF!+#REF!</f>
        <v>#REF!</v>
      </c>
      <c r="G116" s="25" t="e">
        <f>#REF!+#REF!</f>
        <v>#REF!</v>
      </c>
      <c r="H116" s="25" t="e">
        <f>#REF!+#REF!</f>
        <v>#REF!</v>
      </c>
      <c r="I116" s="25" t="e">
        <f>#REF!+#REF!</f>
        <v>#REF!</v>
      </c>
      <c r="J116" s="25" t="e">
        <f>#REF!+#REF!</f>
        <v>#REF!</v>
      </c>
      <c r="K116" s="25" t="e">
        <f>#REF!+#REF!</f>
        <v>#REF!</v>
      </c>
      <c r="L116" s="25" t="e">
        <f>#REF!+#REF!</f>
        <v>#REF!</v>
      </c>
      <c r="M116" s="25" t="e">
        <f>#REF!+#REF!</f>
        <v>#REF!</v>
      </c>
      <c r="N116" s="25" t="e">
        <f>#REF!+#REF!</f>
        <v>#REF!</v>
      </c>
      <c r="O116" s="25" t="e">
        <f>#REF!+#REF!</f>
        <v>#REF!</v>
      </c>
      <c r="P116" s="25" t="e">
        <f>#REF!+#REF!</f>
        <v>#REF!</v>
      </c>
      <c r="Q116" s="25" t="e">
        <f>#REF!+#REF!</f>
        <v>#REF!</v>
      </c>
      <c r="R116" s="25" t="e">
        <f>#REF!+#REF!</f>
        <v>#REF!</v>
      </c>
      <c r="S116" s="25" t="e">
        <f>#REF!+#REF!</f>
        <v>#REF!</v>
      </c>
      <c r="T116" s="25" t="e">
        <f>#REF!+#REF!</f>
        <v>#REF!</v>
      </c>
      <c r="U116" s="25" t="e">
        <f>#REF!+#REF!</f>
        <v>#REF!</v>
      </c>
      <c r="V116" s="55" t="e">
        <f>#REF!+#REF!</f>
        <v>#REF!</v>
      </c>
      <c r="W116" s="46" t="e">
        <f aca="true" t="shared" si="0" ref="W116:W125">V116/E116*100</f>
        <v>#REF!</v>
      </c>
    </row>
    <row r="117" spans="1:23" ht="33.75" customHeight="1" outlineLevel="4" thickBot="1">
      <c r="A117" s="101" t="s">
        <v>16</v>
      </c>
      <c r="B117" s="65">
        <v>951</v>
      </c>
      <c r="C117" s="66" t="s">
        <v>69</v>
      </c>
      <c r="D117" s="71" t="s">
        <v>3</v>
      </c>
      <c r="E117" s="102">
        <v>1580.48</v>
      </c>
      <c r="F117" s="29" t="e">
        <f>#REF!</f>
        <v>#REF!</v>
      </c>
      <c r="G117" s="29" t="e">
        <f>#REF!</f>
        <v>#REF!</v>
      </c>
      <c r="H117" s="29" t="e">
        <f>#REF!</f>
        <v>#REF!</v>
      </c>
      <c r="I117" s="29" t="e">
        <f>#REF!</f>
        <v>#REF!</v>
      </c>
      <c r="J117" s="29" t="e">
        <f>#REF!</f>
        <v>#REF!</v>
      </c>
      <c r="K117" s="29" t="e">
        <f>#REF!</f>
        <v>#REF!</v>
      </c>
      <c r="L117" s="29" t="e">
        <f>#REF!</f>
        <v>#REF!</v>
      </c>
      <c r="M117" s="29" t="e">
        <f>#REF!</f>
        <v>#REF!</v>
      </c>
      <c r="N117" s="29" t="e">
        <f>#REF!</f>
        <v>#REF!</v>
      </c>
      <c r="O117" s="29" t="e">
        <f>#REF!</f>
        <v>#REF!</v>
      </c>
      <c r="P117" s="29" t="e">
        <f>#REF!</f>
        <v>#REF!</v>
      </c>
      <c r="Q117" s="29" t="e">
        <f>#REF!</f>
        <v>#REF!</v>
      </c>
      <c r="R117" s="29" t="e">
        <f>#REF!</f>
        <v>#REF!</v>
      </c>
      <c r="S117" s="29" t="e">
        <f>#REF!</f>
        <v>#REF!</v>
      </c>
      <c r="T117" s="29" t="e">
        <f>#REF!</f>
        <v>#REF!</v>
      </c>
      <c r="U117" s="29" t="e">
        <f>#REF!</f>
        <v>#REF!</v>
      </c>
      <c r="V117" s="53" t="e">
        <f>#REF!</f>
        <v>#REF!</v>
      </c>
      <c r="W117" s="46" t="e">
        <f t="shared" si="0"/>
        <v>#REF!</v>
      </c>
    </row>
    <row r="118" spans="1:23" ht="33" customHeight="1" outlineLevel="6" thickBot="1">
      <c r="A118" s="8" t="s">
        <v>12</v>
      </c>
      <c r="B118" s="16">
        <v>951</v>
      </c>
      <c r="C118" s="9" t="s">
        <v>42</v>
      </c>
      <c r="D118" s="9"/>
      <c r="E118" s="10">
        <f>E119</f>
        <v>58.75</v>
      </c>
      <c r="F118" s="25" t="e">
        <f>#REF!+#REF!</f>
        <v>#REF!</v>
      </c>
      <c r="G118" s="25" t="e">
        <f>#REF!+#REF!</f>
        <v>#REF!</v>
      </c>
      <c r="H118" s="25" t="e">
        <f>#REF!+#REF!</f>
        <v>#REF!</v>
      </c>
      <c r="I118" s="25" t="e">
        <f>#REF!+#REF!</f>
        <v>#REF!</v>
      </c>
      <c r="J118" s="25" t="e">
        <f>#REF!+#REF!</f>
        <v>#REF!</v>
      </c>
      <c r="K118" s="25" t="e">
        <f>#REF!+#REF!</f>
        <v>#REF!</v>
      </c>
      <c r="L118" s="25" t="e">
        <f>#REF!+#REF!</f>
        <v>#REF!</v>
      </c>
      <c r="M118" s="25" t="e">
        <f>#REF!+#REF!</f>
        <v>#REF!</v>
      </c>
      <c r="N118" s="25" t="e">
        <f>#REF!+#REF!</f>
        <v>#REF!</v>
      </c>
      <c r="O118" s="25" t="e">
        <f>#REF!+#REF!</f>
        <v>#REF!</v>
      </c>
      <c r="P118" s="25" t="e">
        <f>#REF!+#REF!</f>
        <v>#REF!</v>
      </c>
      <c r="Q118" s="25" t="e">
        <f>#REF!+#REF!</f>
        <v>#REF!</v>
      </c>
      <c r="R118" s="25" t="e">
        <f>#REF!+#REF!</f>
        <v>#REF!</v>
      </c>
      <c r="S118" s="25" t="e">
        <f>#REF!+#REF!</f>
        <v>#REF!</v>
      </c>
      <c r="T118" s="25" t="e">
        <f>#REF!+#REF!</f>
        <v>#REF!</v>
      </c>
      <c r="U118" s="25" t="e">
        <f>#REF!+#REF!</f>
        <v>#REF!</v>
      </c>
      <c r="V118" s="55" t="e">
        <f>#REF!+#REF!</f>
        <v>#REF!</v>
      </c>
      <c r="W118" s="46" t="e">
        <f t="shared" si="0"/>
        <v>#REF!</v>
      </c>
    </row>
    <row r="119" spans="1:23" ht="48" outlineLevel="6" thickBot="1">
      <c r="A119" s="64" t="s">
        <v>70</v>
      </c>
      <c r="B119" s="65">
        <v>951</v>
      </c>
      <c r="C119" s="66" t="s">
        <v>71</v>
      </c>
      <c r="D119" s="66"/>
      <c r="E119" s="69">
        <v>58.75</v>
      </c>
      <c r="F119" s="23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34"/>
      <c r="V119" s="50">
        <v>0</v>
      </c>
      <c r="W119" s="46">
        <f t="shared" si="0"/>
        <v>0</v>
      </c>
    </row>
    <row r="120" spans="1:23" ht="16.5" outlineLevel="5" thickBot="1">
      <c r="A120" s="8" t="s">
        <v>13</v>
      </c>
      <c r="B120" s="16">
        <v>951</v>
      </c>
      <c r="C120" s="9" t="s">
        <v>42</v>
      </c>
      <c r="D120" s="9"/>
      <c r="E120" s="10">
        <f>E121</f>
        <v>150</v>
      </c>
      <c r="F120" s="23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34"/>
      <c r="V120" s="50">
        <v>110.26701</v>
      </c>
      <c r="W120" s="46">
        <f t="shared" si="0"/>
        <v>73.51134</v>
      </c>
    </row>
    <row r="121" spans="1:23" ht="33" customHeight="1" outlineLevel="5" thickBot="1">
      <c r="A121" s="70" t="s">
        <v>75</v>
      </c>
      <c r="B121" s="65">
        <v>951</v>
      </c>
      <c r="C121" s="66" t="s">
        <v>76</v>
      </c>
      <c r="D121" s="66"/>
      <c r="E121" s="69">
        <v>150</v>
      </c>
      <c r="F121" s="23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34"/>
      <c r="V121" s="50">
        <v>2639.87191</v>
      </c>
      <c r="W121" s="46">
        <f t="shared" si="0"/>
        <v>1759.9146066666667</v>
      </c>
    </row>
    <row r="122" spans="1:23" ht="20.25" customHeight="1" outlineLevel="5" thickBot="1">
      <c r="A122" s="8" t="s">
        <v>160</v>
      </c>
      <c r="B122" s="16">
        <v>951</v>
      </c>
      <c r="C122" s="9" t="s">
        <v>42</v>
      </c>
      <c r="D122" s="9"/>
      <c r="E122" s="10">
        <f>E123</f>
        <v>0.31</v>
      </c>
      <c r="F122" s="23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34"/>
      <c r="V122" s="50"/>
      <c r="W122" s="46"/>
    </row>
    <row r="123" spans="1:23" ht="53.25" customHeight="1" outlineLevel="5" thickBot="1">
      <c r="A123" s="70" t="s">
        <v>161</v>
      </c>
      <c r="B123" s="65">
        <v>951</v>
      </c>
      <c r="C123" s="66" t="s">
        <v>162</v>
      </c>
      <c r="D123" s="66"/>
      <c r="E123" s="69">
        <v>0.31</v>
      </c>
      <c r="F123" s="23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34"/>
      <c r="V123" s="50"/>
      <c r="W123" s="46"/>
    </row>
    <row r="124" spans="1:23" ht="19.5" outlineLevel="6" thickBot="1">
      <c r="A124" s="8" t="s">
        <v>14</v>
      </c>
      <c r="B124" s="16">
        <v>951</v>
      </c>
      <c r="C124" s="9" t="s">
        <v>4</v>
      </c>
      <c r="D124" s="9"/>
      <c r="E124" s="10">
        <f>E125</f>
        <v>1445</v>
      </c>
      <c r="F124" s="21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32"/>
      <c r="V124" s="50">
        <v>0</v>
      </c>
      <c r="W124" s="46">
        <f t="shared" si="0"/>
        <v>0</v>
      </c>
    </row>
    <row r="125" spans="1:23" ht="32.25" outlineLevel="6" thickBot="1">
      <c r="A125" s="99" t="s">
        <v>201</v>
      </c>
      <c r="B125" s="100">
        <v>951</v>
      </c>
      <c r="C125" s="66" t="s">
        <v>45</v>
      </c>
      <c r="D125" s="66"/>
      <c r="E125" s="69">
        <v>1445</v>
      </c>
      <c r="F125" s="27" t="e">
        <f>#REF!</f>
        <v>#REF!</v>
      </c>
      <c r="G125" s="27" t="e">
        <f>#REF!</f>
        <v>#REF!</v>
      </c>
      <c r="H125" s="27" t="e">
        <f>#REF!</f>
        <v>#REF!</v>
      </c>
      <c r="I125" s="27" t="e">
        <f>#REF!</f>
        <v>#REF!</v>
      </c>
      <c r="J125" s="27" t="e">
        <f>#REF!</f>
        <v>#REF!</v>
      </c>
      <c r="K125" s="27" t="e">
        <f>#REF!</f>
        <v>#REF!</v>
      </c>
      <c r="L125" s="27" t="e">
        <f>#REF!</f>
        <v>#REF!</v>
      </c>
      <c r="M125" s="27" t="e">
        <f>#REF!</f>
        <v>#REF!</v>
      </c>
      <c r="N125" s="27" t="e">
        <f>#REF!</f>
        <v>#REF!</v>
      </c>
      <c r="O125" s="27" t="e">
        <f>#REF!</f>
        <v>#REF!</v>
      </c>
      <c r="P125" s="27" t="e">
        <f>#REF!</f>
        <v>#REF!</v>
      </c>
      <c r="Q125" s="27" t="e">
        <f>#REF!</f>
        <v>#REF!</v>
      </c>
      <c r="R125" s="27" t="e">
        <f>#REF!</f>
        <v>#REF!</v>
      </c>
      <c r="S125" s="27" t="e">
        <f>#REF!</f>
        <v>#REF!</v>
      </c>
      <c r="T125" s="27" t="e">
        <f>#REF!</f>
        <v>#REF!</v>
      </c>
      <c r="U125" s="27" t="e">
        <f>#REF!</f>
        <v>#REF!</v>
      </c>
      <c r="V125" s="51" t="e">
        <f>#REF!</f>
        <v>#REF!</v>
      </c>
      <c r="W125" s="46" t="e">
        <f t="shared" si="0"/>
        <v>#REF!</v>
      </c>
    </row>
    <row r="126" spans="1:23" ht="19.5" outlineLevel="6" thickBot="1">
      <c r="A126" s="8" t="s">
        <v>15</v>
      </c>
      <c r="B126" s="16">
        <v>951</v>
      </c>
      <c r="C126" s="9" t="s">
        <v>42</v>
      </c>
      <c r="D126" s="9"/>
      <c r="E126" s="10">
        <f>E127</f>
        <v>492</v>
      </c>
      <c r="F126" s="58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56"/>
      <c r="W126" s="46"/>
    </row>
    <row r="127" spans="1:23" ht="32.25" outlineLevel="6" thickBot="1">
      <c r="A127" s="64" t="s">
        <v>108</v>
      </c>
      <c r="B127" s="65">
        <v>951</v>
      </c>
      <c r="C127" s="66" t="s">
        <v>109</v>
      </c>
      <c r="D127" s="66"/>
      <c r="E127" s="69">
        <v>492</v>
      </c>
      <c r="F127" s="28" t="e">
        <f>#REF!</f>
        <v>#REF!</v>
      </c>
      <c r="G127" s="28" t="e">
        <f>#REF!</f>
        <v>#REF!</v>
      </c>
      <c r="H127" s="28" t="e">
        <f>#REF!</f>
        <v>#REF!</v>
      </c>
      <c r="I127" s="28" t="e">
        <f>#REF!</f>
        <v>#REF!</v>
      </c>
      <c r="J127" s="28" t="e">
        <f>#REF!</f>
        <v>#REF!</v>
      </c>
      <c r="K127" s="28" t="e">
        <f>#REF!</f>
        <v>#REF!</v>
      </c>
      <c r="L127" s="28" t="e">
        <f>#REF!</f>
        <v>#REF!</v>
      </c>
      <c r="M127" s="28" t="e">
        <f>#REF!</f>
        <v>#REF!</v>
      </c>
      <c r="N127" s="28" t="e">
        <f>#REF!</f>
        <v>#REF!</v>
      </c>
      <c r="O127" s="28" t="e">
        <f>#REF!</f>
        <v>#REF!</v>
      </c>
      <c r="P127" s="28" t="e">
        <f>#REF!</f>
        <v>#REF!</v>
      </c>
      <c r="Q127" s="28" t="e">
        <f>#REF!</f>
        <v>#REF!</v>
      </c>
      <c r="R127" s="28" t="e">
        <f>#REF!</f>
        <v>#REF!</v>
      </c>
      <c r="S127" s="28" t="e">
        <f>#REF!</f>
        <v>#REF!</v>
      </c>
      <c r="T127" s="28" t="e">
        <f>#REF!</f>
        <v>#REF!</v>
      </c>
      <c r="U127" s="28" t="e">
        <f>#REF!</f>
        <v>#REF!</v>
      </c>
      <c r="V127" s="52" t="e">
        <f>#REF!</f>
        <v>#REF!</v>
      </c>
      <c r="W127" s="46" t="e">
        <f aca="true" t="shared" si="1" ref="W127:W133">V127/E127*100</f>
        <v>#REF!</v>
      </c>
    </row>
    <row r="128" spans="1:23" ht="32.25" outlineLevel="6" thickBot="1">
      <c r="A128" s="73" t="s">
        <v>19</v>
      </c>
      <c r="B128" s="16">
        <v>951</v>
      </c>
      <c r="C128" s="9" t="s">
        <v>42</v>
      </c>
      <c r="D128" s="9"/>
      <c r="E128" s="10">
        <f>E129</f>
        <v>1900</v>
      </c>
      <c r="F128" s="29" t="e">
        <f>#REF!</f>
        <v>#REF!</v>
      </c>
      <c r="G128" s="29" t="e">
        <f>#REF!</f>
        <v>#REF!</v>
      </c>
      <c r="H128" s="29" t="e">
        <f>#REF!</f>
        <v>#REF!</v>
      </c>
      <c r="I128" s="29" t="e">
        <f>#REF!</f>
        <v>#REF!</v>
      </c>
      <c r="J128" s="29" t="e">
        <f>#REF!</f>
        <v>#REF!</v>
      </c>
      <c r="K128" s="29" t="e">
        <f>#REF!</f>
        <v>#REF!</v>
      </c>
      <c r="L128" s="29" t="e">
        <f>#REF!</f>
        <v>#REF!</v>
      </c>
      <c r="M128" s="29" t="e">
        <f>#REF!</f>
        <v>#REF!</v>
      </c>
      <c r="N128" s="29" t="e">
        <f>#REF!</f>
        <v>#REF!</v>
      </c>
      <c r="O128" s="29" t="e">
        <f>#REF!</f>
        <v>#REF!</v>
      </c>
      <c r="P128" s="29" t="e">
        <f>#REF!</f>
        <v>#REF!</v>
      </c>
      <c r="Q128" s="29" t="e">
        <f>#REF!</f>
        <v>#REF!</v>
      </c>
      <c r="R128" s="29" t="e">
        <f>#REF!</f>
        <v>#REF!</v>
      </c>
      <c r="S128" s="29" t="e">
        <f>#REF!</f>
        <v>#REF!</v>
      </c>
      <c r="T128" s="29" t="e">
        <f>#REF!</f>
        <v>#REF!</v>
      </c>
      <c r="U128" s="29" t="e">
        <f>#REF!</f>
        <v>#REF!</v>
      </c>
      <c r="V128" s="49" t="e">
        <f>#REF!</f>
        <v>#REF!</v>
      </c>
      <c r="W128" s="46" t="e">
        <f t="shared" si="1"/>
        <v>#REF!</v>
      </c>
    </row>
    <row r="129" spans="1:23" ht="32.25" customHeight="1" outlineLevel="6" thickBot="1">
      <c r="A129" s="70" t="s">
        <v>117</v>
      </c>
      <c r="B129" s="65">
        <v>951</v>
      </c>
      <c r="C129" s="66" t="s">
        <v>118</v>
      </c>
      <c r="D129" s="66"/>
      <c r="E129" s="69">
        <v>1900</v>
      </c>
      <c r="F129" s="27" t="e">
        <f>#REF!</f>
        <v>#REF!</v>
      </c>
      <c r="G129" s="27" t="e">
        <f>#REF!</f>
        <v>#REF!</v>
      </c>
      <c r="H129" s="27" t="e">
        <f>#REF!</f>
        <v>#REF!</v>
      </c>
      <c r="I129" s="27" t="e">
        <f>#REF!</f>
        <v>#REF!</v>
      </c>
      <c r="J129" s="27" t="e">
        <f>#REF!</f>
        <v>#REF!</v>
      </c>
      <c r="K129" s="27" t="e">
        <f>#REF!</f>
        <v>#REF!</v>
      </c>
      <c r="L129" s="27" t="e">
        <f>#REF!</f>
        <v>#REF!</v>
      </c>
      <c r="M129" s="27" t="e">
        <f>#REF!</f>
        <v>#REF!</v>
      </c>
      <c r="N129" s="27" t="e">
        <f>#REF!</f>
        <v>#REF!</v>
      </c>
      <c r="O129" s="27" t="e">
        <f>#REF!</f>
        <v>#REF!</v>
      </c>
      <c r="P129" s="27" t="e">
        <f>#REF!</f>
        <v>#REF!</v>
      </c>
      <c r="Q129" s="27" t="e">
        <f>#REF!</f>
        <v>#REF!</v>
      </c>
      <c r="R129" s="27" t="e">
        <f>#REF!</f>
        <v>#REF!</v>
      </c>
      <c r="S129" s="27" t="e">
        <f>#REF!</f>
        <v>#REF!</v>
      </c>
      <c r="T129" s="27" t="e">
        <f>#REF!</f>
        <v>#REF!</v>
      </c>
      <c r="U129" s="27" t="e">
        <f>#REF!</f>
        <v>#REF!</v>
      </c>
      <c r="V129" s="51" t="e">
        <f>#REF!</f>
        <v>#REF!</v>
      </c>
      <c r="W129" s="46" t="e">
        <f t="shared" si="1"/>
        <v>#REF!</v>
      </c>
    </row>
    <row r="130" spans="1:23" ht="18.75" customHeight="1" outlineLevel="6" thickBot="1">
      <c r="A130" s="8" t="s">
        <v>24</v>
      </c>
      <c r="B130" s="16">
        <v>951</v>
      </c>
      <c r="C130" s="9" t="s">
        <v>42</v>
      </c>
      <c r="D130" s="9"/>
      <c r="E130" s="10">
        <f>E131</f>
        <v>50</v>
      </c>
      <c r="F130" s="22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33"/>
      <c r="V130" s="50">
        <v>48.715</v>
      </c>
      <c r="W130" s="46">
        <f t="shared" si="1"/>
        <v>97.43</v>
      </c>
    </row>
    <row r="131" spans="1:23" ht="48.75" customHeight="1" outlineLevel="6" thickBot="1">
      <c r="A131" s="64" t="s">
        <v>119</v>
      </c>
      <c r="B131" s="65">
        <v>951</v>
      </c>
      <c r="C131" s="66" t="s">
        <v>120</v>
      </c>
      <c r="D131" s="66"/>
      <c r="E131" s="69">
        <v>50</v>
      </c>
      <c r="F131" s="27" t="e">
        <f>#REF!</f>
        <v>#REF!</v>
      </c>
      <c r="G131" s="27" t="e">
        <f>#REF!</f>
        <v>#REF!</v>
      </c>
      <c r="H131" s="27" t="e">
        <f>#REF!</f>
        <v>#REF!</v>
      </c>
      <c r="I131" s="27" t="e">
        <f>#REF!</f>
        <v>#REF!</v>
      </c>
      <c r="J131" s="27" t="e">
        <f>#REF!</f>
        <v>#REF!</v>
      </c>
      <c r="K131" s="27" t="e">
        <f>#REF!</f>
        <v>#REF!</v>
      </c>
      <c r="L131" s="27" t="e">
        <f>#REF!</f>
        <v>#REF!</v>
      </c>
      <c r="M131" s="27" t="e">
        <f>#REF!</f>
        <v>#REF!</v>
      </c>
      <c r="N131" s="27" t="e">
        <f>#REF!</f>
        <v>#REF!</v>
      </c>
      <c r="O131" s="27" t="e">
        <f>#REF!</f>
        <v>#REF!</v>
      </c>
      <c r="P131" s="27" t="e">
        <f>#REF!</f>
        <v>#REF!</v>
      </c>
      <c r="Q131" s="27" t="e">
        <f>#REF!</f>
        <v>#REF!</v>
      </c>
      <c r="R131" s="27" t="e">
        <f>#REF!</f>
        <v>#REF!</v>
      </c>
      <c r="S131" s="27" t="e">
        <f>#REF!</f>
        <v>#REF!</v>
      </c>
      <c r="T131" s="27" t="e">
        <f>#REF!</f>
        <v>#REF!</v>
      </c>
      <c r="U131" s="27" t="e">
        <f>#REF!</f>
        <v>#REF!</v>
      </c>
      <c r="V131" s="51" t="e">
        <f>#REF!</f>
        <v>#REF!</v>
      </c>
      <c r="W131" s="46" t="e">
        <f t="shared" si="1"/>
        <v>#REF!</v>
      </c>
    </row>
    <row r="132" spans="1:23" ht="18" customHeight="1" outlineLevel="6" thickBot="1">
      <c r="A132" s="8" t="s">
        <v>121</v>
      </c>
      <c r="B132" s="16">
        <v>951</v>
      </c>
      <c r="C132" s="9" t="s">
        <v>42</v>
      </c>
      <c r="D132" s="9"/>
      <c r="E132" s="10">
        <f>E133</f>
        <v>10</v>
      </c>
      <c r="F132" s="25" t="e">
        <f>#REF!</f>
        <v>#REF!</v>
      </c>
      <c r="G132" s="25" t="e">
        <f>#REF!</f>
        <v>#REF!</v>
      </c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 t="e">
        <f>#REF!</f>
        <v>#REF!</v>
      </c>
      <c r="N132" s="25" t="e">
        <f>#REF!</f>
        <v>#REF!</v>
      </c>
      <c r="O132" s="25" t="e">
        <f>#REF!</f>
        <v>#REF!</v>
      </c>
      <c r="P132" s="25" t="e">
        <f>#REF!</f>
        <v>#REF!</v>
      </c>
      <c r="Q132" s="25" t="e">
        <f>#REF!</f>
        <v>#REF!</v>
      </c>
      <c r="R132" s="25" t="e">
        <f>#REF!</f>
        <v>#REF!</v>
      </c>
      <c r="S132" s="25" t="e">
        <f>#REF!</f>
        <v>#REF!</v>
      </c>
      <c r="T132" s="25" t="e">
        <f>#REF!</f>
        <v>#REF!</v>
      </c>
      <c r="U132" s="25" t="e">
        <f>#REF!</f>
        <v>#REF!</v>
      </c>
      <c r="V132" s="55" t="e">
        <f>#REF!</f>
        <v>#REF!</v>
      </c>
      <c r="W132" s="46" t="e">
        <f t="shared" si="1"/>
        <v>#REF!</v>
      </c>
    </row>
    <row r="133" spans="1:23" ht="32.25" outlineLevel="6" thickBot="1">
      <c r="A133" s="64" t="s">
        <v>122</v>
      </c>
      <c r="B133" s="65">
        <v>951</v>
      </c>
      <c r="C133" s="66" t="s">
        <v>123</v>
      </c>
      <c r="D133" s="66"/>
      <c r="E133" s="69">
        <v>10</v>
      </c>
      <c r="F133" s="29" t="e">
        <f>#REF!</f>
        <v>#REF!</v>
      </c>
      <c r="G133" s="29" t="e">
        <f>#REF!</f>
        <v>#REF!</v>
      </c>
      <c r="H133" s="29" t="e">
        <f>#REF!</f>
        <v>#REF!</v>
      </c>
      <c r="I133" s="29" t="e">
        <f>#REF!</f>
        <v>#REF!</v>
      </c>
      <c r="J133" s="29" t="e">
        <f>#REF!</f>
        <v>#REF!</v>
      </c>
      <c r="K133" s="29" t="e">
        <f>#REF!</f>
        <v>#REF!</v>
      </c>
      <c r="L133" s="29" t="e">
        <f>#REF!</f>
        <v>#REF!</v>
      </c>
      <c r="M133" s="29" t="e">
        <f>#REF!</f>
        <v>#REF!</v>
      </c>
      <c r="N133" s="29" t="e">
        <f>#REF!</f>
        <v>#REF!</v>
      </c>
      <c r="O133" s="29" t="e">
        <f>#REF!</f>
        <v>#REF!</v>
      </c>
      <c r="P133" s="29" t="e">
        <f>#REF!</f>
        <v>#REF!</v>
      </c>
      <c r="Q133" s="29" t="e">
        <f>#REF!</f>
        <v>#REF!</v>
      </c>
      <c r="R133" s="29" t="e">
        <f>#REF!</f>
        <v>#REF!</v>
      </c>
      <c r="S133" s="29" t="e">
        <f>#REF!</f>
        <v>#REF!</v>
      </c>
      <c r="T133" s="29" t="e">
        <f>#REF!</f>
        <v>#REF!</v>
      </c>
      <c r="U133" s="29" t="e">
        <f>#REF!</f>
        <v>#REF!</v>
      </c>
      <c r="V133" s="53" t="e">
        <f>#REF!</f>
        <v>#REF!</v>
      </c>
      <c r="W133" s="46" t="e">
        <f t="shared" si="1"/>
        <v>#REF!</v>
      </c>
    </row>
    <row r="134" spans="1:23" ht="33.75" customHeight="1" outlineLevel="6" thickBot="1">
      <c r="A134" s="73" t="s">
        <v>25</v>
      </c>
      <c r="B134" s="16">
        <v>951</v>
      </c>
      <c r="C134" s="9" t="s">
        <v>42</v>
      </c>
      <c r="D134" s="9"/>
      <c r="E134" s="10">
        <f>E135</f>
        <v>19519</v>
      </c>
      <c r="F134" s="42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60"/>
      <c r="W134" s="46"/>
    </row>
    <row r="135" spans="1:23" ht="33.75" customHeight="1" outlineLevel="6" thickBot="1">
      <c r="A135" s="64" t="s">
        <v>124</v>
      </c>
      <c r="B135" s="65">
        <v>951</v>
      </c>
      <c r="C135" s="66" t="s">
        <v>125</v>
      </c>
      <c r="D135" s="66"/>
      <c r="E135" s="69">
        <v>19519</v>
      </c>
      <c r="F135" s="42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60"/>
      <c r="W135" s="46"/>
    </row>
    <row r="136" spans="1:23" ht="26.25" outlineLevel="6" thickBot="1">
      <c r="A136" s="84" t="s">
        <v>23</v>
      </c>
      <c r="B136" s="81" t="s">
        <v>22</v>
      </c>
      <c r="C136" s="81" t="s">
        <v>41</v>
      </c>
      <c r="D136" s="82"/>
      <c r="E136" s="83">
        <f>E137</f>
        <v>2590</v>
      </c>
      <c r="F136" s="24" t="e">
        <f>#REF!+#REF!</f>
        <v>#REF!</v>
      </c>
      <c r="G136" s="24" t="e">
        <f>#REF!+#REF!</f>
        <v>#REF!</v>
      </c>
      <c r="H136" s="24" t="e">
        <f>#REF!+#REF!</f>
        <v>#REF!</v>
      </c>
      <c r="I136" s="24" t="e">
        <f>#REF!+#REF!</f>
        <v>#REF!</v>
      </c>
      <c r="J136" s="24" t="e">
        <f>#REF!+#REF!</f>
        <v>#REF!</v>
      </c>
      <c r="K136" s="24" t="e">
        <f>#REF!+#REF!</f>
        <v>#REF!</v>
      </c>
      <c r="L136" s="24" t="e">
        <f>#REF!+#REF!</f>
        <v>#REF!</v>
      </c>
      <c r="M136" s="24" t="e">
        <f>#REF!+#REF!</f>
        <v>#REF!</v>
      </c>
      <c r="N136" s="24" t="e">
        <f>#REF!+#REF!</f>
        <v>#REF!</v>
      </c>
      <c r="O136" s="24" t="e">
        <f>#REF!+#REF!</f>
        <v>#REF!</v>
      </c>
      <c r="P136" s="24" t="e">
        <f>#REF!+#REF!</f>
        <v>#REF!</v>
      </c>
      <c r="Q136" s="24" t="e">
        <f>#REF!+#REF!</f>
        <v>#REF!</v>
      </c>
      <c r="R136" s="24" t="e">
        <f>#REF!+#REF!</f>
        <v>#REF!</v>
      </c>
      <c r="S136" s="24" t="e">
        <f>#REF!+#REF!</f>
        <v>#REF!</v>
      </c>
      <c r="T136" s="24" t="e">
        <f>#REF!+#REF!</f>
        <v>#REF!</v>
      </c>
      <c r="U136" s="24" t="e">
        <f>#REF!+#REF!</f>
        <v>#REF!</v>
      </c>
      <c r="V136" s="47" t="e">
        <f>#REF!+#REF!</f>
        <v>#REF!</v>
      </c>
      <c r="W136" s="46" t="e">
        <f>V136/E136*100</f>
        <v>#REF!</v>
      </c>
    </row>
    <row r="137" spans="1:23" ht="16.5" outlineLevel="6" thickBot="1">
      <c r="A137" s="8" t="s">
        <v>17</v>
      </c>
      <c r="B137" s="16">
        <v>953</v>
      </c>
      <c r="C137" s="9" t="s">
        <v>42</v>
      </c>
      <c r="D137" s="9"/>
      <c r="E137" s="10">
        <f>E138</f>
        <v>2590</v>
      </c>
      <c r="F137" s="42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56"/>
      <c r="W137" s="46"/>
    </row>
    <row r="138" spans="1:23" ht="49.5" customHeight="1" outlineLevel="6">
      <c r="A138" s="70" t="s">
        <v>154</v>
      </c>
      <c r="B138" s="65">
        <v>953</v>
      </c>
      <c r="C138" s="66" t="s">
        <v>155</v>
      </c>
      <c r="D138" s="66"/>
      <c r="E138" s="69">
        <v>2590</v>
      </c>
      <c r="F138" s="42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56"/>
      <c r="W138" s="46"/>
    </row>
    <row r="139" spans="1:23" ht="18.75">
      <c r="A139" s="38" t="s">
        <v>5</v>
      </c>
      <c r="B139" s="38"/>
      <c r="C139" s="38"/>
      <c r="D139" s="38"/>
      <c r="E139" s="123">
        <f>E15+E92</f>
        <v>485930.37200000003</v>
      </c>
      <c r="F139" s="30" t="e">
        <f>#REF!+#REF!+F136+F93</f>
        <v>#REF!</v>
      </c>
      <c r="G139" s="30" t="e">
        <f>#REF!+#REF!+G136+G93</f>
        <v>#REF!</v>
      </c>
      <c r="H139" s="30" t="e">
        <f>#REF!+#REF!+H136+H93</f>
        <v>#REF!</v>
      </c>
      <c r="I139" s="30" t="e">
        <f>#REF!+#REF!+I136+I93</f>
        <v>#REF!</v>
      </c>
      <c r="J139" s="30" t="e">
        <f>#REF!+#REF!+J136+J93</f>
        <v>#REF!</v>
      </c>
      <c r="K139" s="30" t="e">
        <f>#REF!+#REF!+K136+K93</f>
        <v>#REF!</v>
      </c>
      <c r="L139" s="30" t="e">
        <f>#REF!+#REF!+L136+L93</f>
        <v>#REF!</v>
      </c>
      <c r="M139" s="30" t="e">
        <f>#REF!+#REF!+M136+M93</f>
        <v>#REF!</v>
      </c>
      <c r="N139" s="30" t="e">
        <f>#REF!+#REF!+N136+N93</f>
        <v>#REF!</v>
      </c>
      <c r="O139" s="30" t="e">
        <f>#REF!+#REF!+O136+O93</f>
        <v>#REF!</v>
      </c>
      <c r="P139" s="30" t="e">
        <f>#REF!+#REF!+P136+P93</f>
        <v>#REF!</v>
      </c>
      <c r="Q139" s="30" t="e">
        <f>#REF!+#REF!+Q136+Q93</f>
        <v>#REF!</v>
      </c>
      <c r="R139" s="30" t="e">
        <f>#REF!+#REF!+R136+R93</f>
        <v>#REF!</v>
      </c>
      <c r="S139" s="30" t="e">
        <f>#REF!+#REF!+S136+S93</f>
        <v>#REF!</v>
      </c>
      <c r="T139" s="30" t="e">
        <f>#REF!+#REF!+T136+T93</f>
        <v>#REF!</v>
      </c>
      <c r="U139" s="30" t="e">
        <f>#REF!+#REF!+U136+U93</f>
        <v>#REF!</v>
      </c>
      <c r="V139" s="57" t="e">
        <f>#REF!+#REF!+V136+V93</f>
        <v>#REF!</v>
      </c>
      <c r="W139" s="43" t="e">
        <f>V139/E139*100</f>
        <v>#REF!</v>
      </c>
    </row>
    <row r="140" spans="1:21" ht="15.75">
      <c r="A140" s="1"/>
      <c r="B140" s="19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5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</sheetData>
  <sheetProtection/>
  <mergeCells count="8">
    <mergeCell ref="B2:U2"/>
    <mergeCell ref="B3:U3"/>
    <mergeCell ref="B4:T4"/>
    <mergeCell ref="A12:T12"/>
    <mergeCell ref="B6:U6"/>
    <mergeCell ref="B7:U7"/>
    <mergeCell ref="A11:T11"/>
    <mergeCell ref="B8:T8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2014-07-11T05:35:47Z</cp:lastPrinted>
  <dcterms:created xsi:type="dcterms:W3CDTF">2008-11-11T04:53:42Z</dcterms:created>
  <dcterms:modified xsi:type="dcterms:W3CDTF">2014-07-11T05:48:04Z</dcterms:modified>
  <cp:category/>
  <cp:version/>
  <cp:contentType/>
  <cp:contentStatus/>
</cp:coreProperties>
</file>